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alanwagner/Desktop/Tour Planning/"/>
    </mc:Choice>
  </mc:AlternateContent>
  <xr:revisionPtr revIDLastSave="0" documentId="13_ncr:1_{C1746374-ECCE-7944-A8D2-0AA6A5743E2F}" xr6:coauthVersionLast="36" xr6:coauthVersionMax="36" xr10:uidLastSave="{00000000-0000-0000-0000-000000000000}"/>
  <bookViews>
    <workbookView xWindow="0" yWindow="500" windowWidth="51200" windowHeight="26600" tabRatio="500" xr2:uid="{00000000-000D-0000-FFFF-FFFF00000000}"/>
  </bookViews>
  <sheets>
    <sheet name="Leg 1" sheetId="5" r:id="rId1"/>
    <sheet name="Leg 2" sheetId="7" r:id="rId2"/>
  </sheets>
  <definedNames>
    <definedName name="_xlnm._FilterDatabase" localSheetId="0" hidden="1">'Leg 1'!$O$11:$P$11</definedName>
    <definedName name="_xlnm._FilterDatabase" localSheetId="1" hidden="1">'Leg 2'!#REF!</definedName>
    <definedName name="_xlnm.Print_Area" localSheetId="0">'Leg 1'!$A$1:$M$43</definedName>
    <definedName name="_xlnm.Print_Area" localSheetId="1">'Leg 2'!$A$1:$M$44</definedName>
  </definedNames>
  <calcPr calcId="181029"/>
</workbook>
</file>

<file path=xl/calcChain.xml><?xml version="1.0" encoding="utf-8"?>
<calcChain xmlns="http://schemas.openxmlformats.org/spreadsheetml/2006/main">
  <c r="E40" i="5" l="1"/>
  <c r="G10" i="7"/>
  <c r="A10" i="7"/>
  <c r="A12" i="7" s="1"/>
  <c r="A16" i="7" s="1"/>
  <c r="A3" i="7"/>
  <c r="A2" i="7"/>
  <c r="A1" i="7"/>
  <c r="G12" i="5" l="1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G12" i="7"/>
  <c r="G14" i="7"/>
  <c r="G16" i="7" s="1"/>
  <c r="G18" i="7" s="1"/>
  <c r="G20" i="7" s="1"/>
  <c r="G22" i="7" s="1"/>
  <c r="G24" i="7" s="1"/>
  <c r="G26" i="7" s="1"/>
  <c r="G28" i="7" s="1"/>
  <c r="G30" i="7" s="1"/>
  <c r="G32" i="7" s="1"/>
  <c r="G34" i="7" s="1"/>
  <c r="G36" i="7" s="1"/>
  <c r="G38" i="7" s="1"/>
  <c r="G40" i="7" s="1"/>
  <c r="G42" i="7" s="1"/>
  <c r="G44" i="7" s="1"/>
  <c r="E12" i="5"/>
  <c r="E14" i="5" s="1"/>
  <c r="E16" i="5" s="1"/>
  <c r="E18" i="5" s="1"/>
  <c r="E20" i="5" s="1"/>
  <c r="E22" i="5" s="1"/>
  <c r="E24" i="5" s="1"/>
  <c r="E26" i="5" s="1"/>
  <c r="E28" i="5" s="1"/>
  <c r="E30" i="5" s="1"/>
  <c r="E32" i="5" s="1"/>
  <c r="E34" i="5" s="1"/>
  <c r="E36" i="5" s="1"/>
  <c r="E38" i="5" s="1"/>
  <c r="E42" i="5" s="1"/>
  <c r="E10" i="7" s="1"/>
  <c r="E12" i="7" s="1"/>
  <c r="E14" i="7" s="1"/>
  <c r="E16" i="7" s="1"/>
  <c r="E18" i="7" s="1"/>
  <c r="E20" i="7" s="1"/>
  <c r="E22" i="7" s="1"/>
  <c r="E24" i="7" s="1"/>
  <c r="E26" i="7" s="1"/>
  <c r="E28" i="7" s="1"/>
  <c r="E30" i="7" s="1"/>
  <c r="E32" i="7" s="1"/>
  <c r="E34" i="7" s="1"/>
  <c r="E36" i="7" s="1"/>
  <c r="E38" i="7" s="1"/>
  <c r="E40" i="7" s="1"/>
  <c r="E42" i="7" s="1"/>
  <c r="E44" i="7" s="1"/>
  <c r="A12" i="5"/>
  <c r="A14" i="5"/>
  <c r="A16" i="5"/>
  <c r="A18" i="5"/>
  <c r="A20" i="5"/>
  <c r="A22" i="5"/>
  <c r="A24" i="5"/>
  <c r="A26" i="5"/>
  <c r="A28" i="5"/>
  <c r="A30" i="5"/>
  <c r="A32" i="5"/>
  <c r="A34" i="5"/>
  <c r="A36" i="5"/>
  <c r="A38" i="5"/>
  <c r="A40" i="5"/>
  <c r="A42" i="5"/>
  <c r="A14" i="7"/>
  <c r="A18" i="7" s="1"/>
  <c r="A20" i="7" l="1"/>
  <c r="A22" i="7" s="1"/>
  <c r="A24" i="7" s="1"/>
  <c r="A26" i="7" s="1"/>
  <c r="A28" i="7" s="1"/>
  <c r="A30" i="7" s="1"/>
  <c r="A32" i="7" s="1"/>
  <c r="A34" i="7" s="1"/>
  <c r="A36" i="7" s="1"/>
  <c r="A38" i="7" s="1"/>
  <c r="A40" i="7" s="1"/>
  <c r="A42" i="7" s="1"/>
  <c r="A44" i="7" s="1"/>
</calcChain>
</file>

<file path=xl/sharedStrings.xml><?xml version="1.0" encoding="utf-8"?>
<sst xmlns="http://schemas.openxmlformats.org/spreadsheetml/2006/main" count="138" uniqueCount="112">
  <si>
    <t>Built-In</t>
    <phoneticPr fontId="3" type="noConversion"/>
  </si>
  <si>
    <t>Delay</t>
    <phoneticPr fontId="3" type="noConversion"/>
  </si>
  <si>
    <t>Travel</t>
    <phoneticPr fontId="3" type="noConversion"/>
  </si>
  <si>
    <t>Estimated</t>
    <phoneticPr fontId="3" type="noConversion"/>
  </si>
  <si>
    <t>Remarks</t>
  </si>
  <si>
    <t>Incremental</t>
  </si>
  <si>
    <t>Point</t>
  </si>
  <si>
    <t>No.</t>
  </si>
  <si>
    <t>Instruction</t>
  </si>
  <si>
    <t>Point Description</t>
  </si>
  <si>
    <t>Approximate Mileage</t>
  </si>
  <si>
    <t>ETD/ETA</t>
    <phoneticPr fontId="3" type="noConversion"/>
  </si>
  <si>
    <t>Cumulative</t>
  </si>
  <si>
    <t xml:space="preserve">Note: if the instructions say to take a certain road, please stay on that road (even if it turns), until the instructions say to take another road. </t>
  </si>
  <si>
    <t>At stop sign at tee intersection, turn left onto W. Riverside Drive</t>
  </si>
  <si>
    <t>Exit Blackwolf Run parking lot, bearing right to head north on entrance road</t>
  </si>
  <si>
    <t>Abbreviations may be used below: Bear = Br (&lt;90º), County Road = Cty Rd, Drive = Dr, Highway = Hyw, Left = Lt, Road = Rd, Right = Rt, Tee Intersection - TI, Turn = Tr (near 90º)</t>
  </si>
  <si>
    <t>Blackwolf Run Parking Lot</t>
  </si>
  <si>
    <t>County Road SS &amp; County Road GGG</t>
  </si>
  <si>
    <t>County Road GGG &amp; County Road S</t>
  </si>
  <si>
    <t>County Road S &amp; Moraine Drive</t>
  </si>
  <si>
    <t>Use Caution crossing Highway 28, and County Road H</t>
  </si>
  <si>
    <t>Lighthouse Lane &amp; County Road D</t>
  </si>
  <si>
    <t>County Road D &amp; Wildwood Rd</t>
  </si>
  <si>
    <t>Turn right (north) onto Wildwood Road</t>
  </si>
  <si>
    <t>Wildwood Road &amp; Town Hall Road</t>
  </si>
  <si>
    <t>Town Hall Road &amp; Ridge Road</t>
  </si>
  <si>
    <t>At stop sign, turn right (east) onto Badger Road</t>
  </si>
  <si>
    <t>Badger Road &amp; Citgo/McDonald's</t>
  </si>
  <si>
    <t>Prospect Drive &amp; Badger Road</t>
  </si>
  <si>
    <t>Badger Road &amp; County Road H</t>
  </si>
  <si>
    <t>At traffic light, when "green" proceed straight (east) onto County Road H</t>
  </si>
  <si>
    <t>County Road H &amp; Oak Drive</t>
  </si>
  <si>
    <t>Use Caution: traffic on County Road H moves swiftly!</t>
  </si>
  <si>
    <t>Oak Drive &amp; Highway 28</t>
  </si>
  <si>
    <t>Highway 28 &amp; Moraine Drive</t>
  </si>
  <si>
    <t>Use Caution Crossing Oncoming Traffic!</t>
  </si>
  <si>
    <t>Moraine Drive &amp; East Moraine Drive</t>
  </si>
  <si>
    <t>East Moraine Drive &amp; Mill Road</t>
  </si>
  <si>
    <t>At stop sign, turn right (north) onto Mill Road</t>
  </si>
  <si>
    <t>Mill Road &amp; County Road S</t>
  </si>
  <si>
    <t>County Road S &amp; Youth Camp Road</t>
  </si>
  <si>
    <t>Youth Camp Road &amp; County Road SS</t>
  </si>
  <si>
    <t>County Road SS &amp; Highway 67</t>
  </si>
  <si>
    <t>Highway 67 &amp; Highway 45</t>
  </si>
  <si>
    <t>Highway 45 &amp; Highway 67</t>
  </si>
  <si>
    <t>Highway 67 &amp; County Road Triple S</t>
  </si>
  <si>
    <t>County Rd Triple S &amp; Highway 45</t>
  </si>
  <si>
    <t>At stop sign, turn left (southwest) on Highway 67 South</t>
  </si>
  <si>
    <t>Riverside Drive &amp; Lower Falls Road</t>
  </si>
  <si>
    <t>Entrance Rd &amp;  Riverside Dr.</t>
  </si>
  <si>
    <t>Monroe Street &amp; County Road PPP</t>
  </si>
  <si>
    <t>County Road PPP &amp; Highway 28</t>
  </si>
  <si>
    <t>Highway 28 &amp; Highway 57</t>
  </si>
  <si>
    <t>Highway 57 &amp; Highway 28</t>
  </si>
  <si>
    <t>Highway 28 &amp; County Road SS</t>
  </si>
  <si>
    <t>Turn right (west) onto County Road SS</t>
  </si>
  <si>
    <t>Turn left (south) onto Country Road GGG</t>
  </si>
  <si>
    <t>Moraine Drive &amp; Ridge Road</t>
  </si>
  <si>
    <t>At stop sign at tee intersection, turn right (west) onto Ridge Road</t>
  </si>
  <si>
    <t>Kettle Moraine Scenic &amp; Lighthouse</t>
  </si>
  <si>
    <t>At stop sign, turn right (west) over river onto Lighthouse Lane</t>
  </si>
  <si>
    <t>Exiting parking lot, turn left onto Badger Road</t>
  </si>
  <si>
    <t>At stop sign, turn right onto Highway 28 West</t>
  </si>
  <si>
    <t>At stop sign, turn left (south) onto Highway 57 South [aka: Hwy 28 West]</t>
  </si>
  <si>
    <t>Move to right lane ASAP, then turn right onto Highway 28 West</t>
  </si>
  <si>
    <t>At stop sign at tee intersection, turn right onto County Road S</t>
  </si>
  <si>
    <t>Ridge Road becomes Kettle Moraine Scenic Drive at first sharp left turn</t>
  </si>
  <si>
    <t>At stop sign at tee intersection, turn right (east) onto Ridge Road</t>
  </si>
  <si>
    <t>At stop sign at tee intersection, turn right (east) onto Highway 28 [Unmarked]</t>
  </si>
  <si>
    <t>Turn left (north) onto Kettle Moraine Drive</t>
  </si>
  <si>
    <t xml:space="preserve">       NOTE: This intersection is 1/4 mile past the eastbound East Moraine Drive</t>
  </si>
  <si>
    <t>Turn LEFT (WEST) onto East Moraine Drive       [road poorly marked]</t>
  </si>
  <si>
    <t>At curve to left (north), follow County Road S through New Fane</t>
  </si>
  <si>
    <t>County Road SS is poorly marked</t>
  </si>
  <si>
    <t>Intersection and roads are poorly marked</t>
  </si>
  <si>
    <t>At stop sign at tee intersection, turn left (north) onto Highway 45 North</t>
  </si>
  <si>
    <t>At stop sign at tee intersection, turn left (northwest) onto Town Hall Road</t>
  </si>
  <si>
    <t>Immediately past bridge, turn left (north) onto Oak Drive [sign hidden by bridge]</t>
  </si>
  <si>
    <t>At stop sign, turn right (east) onto County Road S   [sign is very faded!]</t>
  </si>
  <si>
    <t>At fork in road past bridge, bear right (north) staying on Youth Camp Road</t>
  </si>
  <si>
    <t>At 2nd stop sign, turn right (west) onto County Road D  [divided highway]</t>
  </si>
  <si>
    <t>Ridge Road becomes Prospect Drive at 90-degree left-hand corner</t>
  </si>
  <si>
    <t>Citgo/McDonald's &amp; Badger Road</t>
  </si>
  <si>
    <t>Use Caution Crossing Oncoming Traffic on Highway 28!</t>
  </si>
  <si>
    <t xml:space="preserve">Opposite the stone church, turn left (west) onto Youth Camp Road </t>
  </si>
  <si>
    <t>At stop sign, turn left on Hwy 45 South</t>
  </si>
  <si>
    <t>Almost immediately bear right back onto Hwy 67 South</t>
  </si>
  <si>
    <t>At stop sign, at triangular intersection, continue straight (NW) on Cty Rd SS</t>
  </si>
  <si>
    <t>At forked intersection, bear left (south) onto County Road PPP</t>
  </si>
  <si>
    <t>At roundabout, take 3rd exit, heading west on Lower Falls Rd [aka: Cty Rd PP]</t>
  </si>
  <si>
    <t>When Hwy 67 curves sharply left, turn right onto Cty Rd SSS [aka: Triple S]</t>
  </si>
  <si>
    <t>~KOHLER~</t>
  </si>
  <si>
    <t>~KEWASKUM~</t>
  </si>
  <si>
    <t>~WAUCOUSTA~</t>
  </si>
  <si>
    <r>
      <rPr>
        <b/>
        <i/>
        <u/>
        <sz val="12"/>
        <color theme="1"/>
        <rFont val="Verdana"/>
        <family val="2"/>
      </rPr>
      <t>~WALDO~</t>
    </r>
    <r>
      <rPr>
        <b/>
        <i/>
        <sz val="12"/>
        <color theme="1"/>
        <rFont val="Verdana"/>
        <family val="2"/>
      </rPr>
      <t xml:space="preserve">  </t>
    </r>
    <r>
      <rPr>
        <b/>
        <sz val="12"/>
        <color theme="1"/>
        <rFont val="Verdana"/>
        <family val="2"/>
      </rPr>
      <t xml:space="preserve"> </t>
    </r>
    <r>
      <rPr>
        <b/>
        <u/>
        <sz val="12"/>
        <color theme="1"/>
        <rFont val="Verdana"/>
        <family val="2"/>
      </rPr>
      <t>[Use caution crossing northbound lane of divided Highway 57!]</t>
    </r>
  </si>
  <si>
    <t>~WALDO~CASCADE~</t>
  </si>
  <si>
    <t>~NEW FANE~</t>
  </si>
  <si>
    <t>30-Minute Rest Stop at Citgo/McDonalds</t>
  </si>
  <si>
    <t xml:space="preserve"> At "tee intersection" when Cty Rd S curves right, turn left (east) onto Moraine Dr</t>
  </si>
  <si>
    <t>Porsche Club of America - Milwaukee Region</t>
  </si>
  <si>
    <t>Tour Name &amp; Page Number</t>
  </si>
  <si>
    <t>Date</t>
  </si>
  <si>
    <t>(hr:min)</t>
  </si>
  <si>
    <t>Maps</t>
  </si>
  <si>
    <r>
      <t>Time</t>
    </r>
    <r>
      <rPr>
        <b/>
        <sz val="12"/>
        <color rgb="FFFF0000"/>
        <rFont val="Verdana"/>
        <family val="2"/>
      </rPr>
      <t>*</t>
    </r>
  </si>
  <si>
    <t>*From Google</t>
  </si>
  <si>
    <t>rest stop)</t>
  </si>
  <si>
    <t>*(e.g., at a</t>
  </si>
  <si>
    <t>Abbreviations may be used below: Bear = Br (&lt;&lt;90º), County Road = Cty Rd, Drive = Dr, Highway = Hyw, Left = Lt, Road = Rd, Right = Rt, Tee Intersection - TI, Turn = Tr (near 90º)</t>
  </si>
  <si>
    <t>HYPOTHETICAL DESTINATION</t>
  </si>
  <si>
    <t>HYPOTHETICAL LUNCH STOP AT RESTAURANT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</si>
</sst>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m\ d\,\ yyyy"/>
    <numFmt numFmtId="166" formatCode="[$-409]h:mm\ AM/PM;@"/>
    <numFmt numFmtId="167" formatCode="h:mm;@"/>
  </numFmts>
  <fonts count="23" x14ac:knownFonts="1">
    <font>
      <sz val="10"/>
      <name val="Verdana"/>
    </font>
    <font>
      <b/>
      <sz val="10"/>
      <name val="Verdana"/>
      <family val="2"/>
    </font>
    <font>
      <b/>
      <sz val="10"/>
      <color indexed="10"/>
      <name val="Verdana"/>
      <family val="2"/>
    </font>
    <font>
      <sz val="8"/>
      <name val="Verdana"/>
      <family val="2"/>
    </font>
    <font>
      <b/>
      <sz val="12"/>
      <color indexed="10"/>
      <name val="Verdana"/>
      <family val="2"/>
    </font>
    <font>
      <b/>
      <u/>
      <sz val="10"/>
      <name val="Verdana"/>
      <family val="2"/>
    </font>
    <font>
      <b/>
      <sz val="9"/>
      <name val="Verdana"/>
      <family val="2"/>
    </font>
    <font>
      <sz val="10"/>
      <color theme="1"/>
      <name val="Verdana"/>
      <family val="2"/>
    </font>
    <font>
      <b/>
      <i/>
      <u/>
      <sz val="9"/>
      <name val="Verdana"/>
      <family val="2"/>
    </font>
    <font>
      <b/>
      <i/>
      <u/>
      <sz val="10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u/>
      <sz val="12"/>
      <color theme="1"/>
      <name val="Verdana"/>
      <family val="2"/>
    </font>
    <font>
      <b/>
      <u/>
      <sz val="12"/>
      <color rgb="FF0432FF"/>
      <name val="Verdana"/>
      <family val="2"/>
    </font>
    <font>
      <b/>
      <u/>
      <sz val="12"/>
      <name val="Verdana"/>
      <family val="2"/>
    </font>
    <font>
      <sz val="12"/>
      <color theme="1"/>
      <name val="Verdana"/>
      <family val="2"/>
    </font>
    <font>
      <b/>
      <sz val="12"/>
      <color indexed="8"/>
      <name val="Verdana"/>
      <family val="2"/>
    </font>
    <font>
      <b/>
      <i/>
      <u/>
      <sz val="12"/>
      <color theme="1"/>
      <name val="Verdana"/>
      <family val="2"/>
    </font>
    <font>
      <b/>
      <i/>
      <sz val="12"/>
      <color theme="1"/>
      <name val="Verdana"/>
      <family val="2"/>
    </font>
    <font>
      <b/>
      <i/>
      <u/>
      <sz val="12"/>
      <name val="Verdana"/>
      <family val="2"/>
    </font>
    <font>
      <b/>
      <sz val="12"/>
      <color rgb="FFFF0000"/>
      <name val="Verdana"/>
      <family val="2"/>
    </font>
    <font>
      <b/>
      <sz val="9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9" fontId="0" fillId="0" borderId="0" xfId="0" applyNumberFormat="1" applyAlignment="1">
      <alignment horizontal="center"/>
    </xf>
    <xf numFmtId="0" fontId="0" fillId="2" borderId="6" xfId="0" applyFill="1" applyBorder="1"/>
    <xf numFmtId="0" fontId="1" fillId="0" borderId="0" xfId="0" applyFont="1" applyBorder="1" applyAlignment="1">
      <alignment horizontal="center"/>
    </xf>
    <xf numFmtId="0" fontId="0" fillId="0" borderId="9" xfId="0" applyBorder="1"/>
    <xf numFmtId="0" fontId="0" fillId="0" borderId="0" xfId="0" applyFill="1"/>
    <xf numFmtId="0" fontId="0" fillId="0" borderId="23" xfId="0" applyBorder="1"/>
    <xf numFmtId="0" fontId="0" fillId="0" borderId="24" xfId="0" applyBorder="1"/>
    <xf numFmtId="0" fontId="1" fillId="0" borderId="3" xfId="0" applyFont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18" fontId="0" fillId="2" borderId="6" xfId="0" applyNumberForma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2" borderId="6" xfId="0" applyFont="1" applyFill="1" applyBorder="1"/>
    <xf numFmtId="0" fontId="5" fillId="0" borderId="4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2" fillId="3" borderId="6" xfId="0" applyFont="1" applyFill="1" applyBorder="1"/>
    <xf numFmtId="0" fontId="16" fillId="0" borderId="6" xfId="0" applyFont="1" applyBorder="1"/>
    <xf numFmtId="0" fontId="11" fillId="0" borderId="6" xfId="0" applyFont="1" applyBorder="1"/>
    <xf numFmtId="18" fontId="11" fillId="0" borderId="6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0" borderId="6" xfId="0" applyFont="1" applyBorder="1"/>
    <xf numFmtId="0" fontId="11" fillId="4" borderId="7" xfId="0" applyFont="1" applyFill="1" applyBorder="1" applyAlignment="1">
      <alignment horizontal="center"/>
    </xf>
    <xf numFmtId="0" fontId="11" fillId="4" borderId="6" xfId="0" applyFont="1" applyFill="1" applyBorder="1"/>
    <xf numFmtId="18" fontId="11" fillId="4" borderId="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6" xfId="0" applyFont="1" applyFill="1" applyBorder="1"/>
    <xf numFmtId="18" fontId="11" fillId="2" borderId="6" xfId="0" applyNumberFormat="1" applyFont="1" applyFill="1" applyBorder="1" applyAlignment="1">
      <alignment horizontal="center"/>
    </xf>
    <xf numFmtId="0" fontId="10" fillId="2" borderId="6" xfId="0" applyFont="1" applyFill="1" applyBorder="1"/>
    <xf numFmtId="0" fontId="11" fillId="0" borderId="6" xfId="0" applyFont="1" applyFill="1" applyBorder="1"/>
    <xf numFmtId="0" fontId="10" fillId="0" borderId="6" xfId="0" applyFont="1" applyFill="1" applyBorder="1" applyAlignment="1">
      <alignment horizontal="center"/>
    </xf>
    <xf numFmtId="0" fontId="10" fillId="4" borderId="6" xfId="0" applyFont="1" applyFill="1" applyBorder="1"/>
    <xf numFmtId="0" fontId="10" fillId="5" borderId="6" xfId="0" applyFont="1" applyFill="1" applyBorder="1" applyAlignment="1">
      <alignment horizontal="center"/>
    </xf>
    <xf numFmtId="0" fontId="17" fillId="0" borderId="6" xfId="0" applyFont="1" applyFill="1" applyBorder="1"/>
    <xf numFmtId="18" fontId="10" fillId="0" borderId="6" xfId="0" applyNumberFormat="1" applyFont="1" applyFill="1" applyBorder="1" applyAlignment="1">
      <alignment horizontal="center"/>
    </xf>
    <xf numFmtId="164" fontId="10" fillId="3" borderId="6" xfId="0" applyNumberFormat="1" applyFont="1" applyFill="1" applyBorder="1" applyAlignment="1">
      <alignment horizontal="center"/>
    </xf>
    <xf numFmtId="0" fontId="11" fillId="4" borderId="7" xfId="0" applyFont="1" applyFill="1" applyBorder="1"/>
    <xf numFmtId="0" fontId="12" fillId="0" borderId="0" xfId="0" applyFont="1"/>
    <xf numFmtId="0" fontId="11" fillId="0" borderId="13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66" fontId="11" fillId="0" borderId="0" xfId="0" applyNumberFormat="1" applyFont="1" applyAlignment="1">
      <alignment horizontal="center"/>
    </xf>
    <xf numFmtId="164" fontId="11" fillId="3" borderId="6" xfId="0" applyNumberFormat="1" applyFont="1" applyFill="1" applyBorder="1" applyAlignment="1">
      <alignment horizontal="center"/>
    </xf>
    <xf numFmtId="0" fontId="11" fillId="6" borderId="6" xfId="0" applyFont="1" applyFill="1" applyBorder="1"/>
    <xf numFmtId="0" fontId="11" fillId="0" borderId="0" xfId="0" applyFont="1"/>
    <xf numFmtId="0" fontId="11" fillId="0" borderId="0" xfId="0" applyFont="1" applyFill="1"/>
    <xf numFmtId="0" fontId="1" fillId="0" borderId="0" xfId="0" applyFont="1"/>
    <xf numFmtId="164" fontId="11" fillId="0" borderId="6" xfId="0" applyNumberFormat="1" applyFont="1" applyFill="1" applyBorder="1" applyAlignment="1">
      <alignment horizontal="center"/>
    </xf>
    <xf numFmtId="0" fontId="11" fillId="0" borderId="8" xfId="0" applyFont="1" applyFill="1" applyBorder="1"/>
    <xf numFmtId="164" fontId="11" fillId="0" borderId="8" xfId="0" applyNumberFormat="1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2" fillId="0" borderId="6" xfId="0" applyFont="1" applyBorder="1"/>
    <xf numFmtId="0" fontId="13" fillId="0" borderId="6" xfId="0" applyFont="1" applyBorder="1"/>
    <xf numFmtId="0" fontId="14" fillId="0" borderId="6" xfId="0" applyFont="1" applyBorder="1"/>
    <xf numFmtId="0" fontId="12" fillId="0" borderId="6" xfId="0" applyFont="1" applyFill="1" applyBorder="1"/>
    <xf numFmtId="164" fontId="13" fillId="0" borderId="6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1" fillId="5" borderId="6" xfId="0" applyNumberFormat="1" applyFont="1" applyFill="1" applyBorder="1" applyAlignment="1">
      <alignment horizontal="center"/>
    </xf>
    <xf numFmtId="0" fontId="11" fillId="5" borderId="6" xfId="0" applyFont="1" applyFill="1" applyBorder="1"/>
    <xf numFmtId="164" fontId="10" fillId="5" borderId="6" xfId="0" applyNumberFormat="1" applyFont="1" applyFill="1" applyBorder="1" applyAlignment="1">
      <alignment horizontal="center"/>
    </xf>
    <xf numFmtId="0" fontId="10" fillId="0" borderId="6" xfId="0" applyFont="1" applyFill="1" applyBorder="1"/>
    <xf numFmtId="0" fontId="11" fillId="4" borderId="13" xfId="0" applyFont="1" applyFill="1" applyBorder="1"/>
    <xf numFmtId="0" fontId="11" fillId="4" borderId="8" xfId="0" applyFont="1" applyFill="1" applyBorder="1"/>
    <xf numFmtId="164" fontId="11" fillId="3" borderId="8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167" fontId="0" fillId="3" borderId="9" xfId="0" applyNumberFormat="1" applyFill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167" fontId="0" fillId="5" borderId="9" xfId="0" applyNumberFormat="1" applyFill="1" applyBorder="1" applyAlignment="1">
      <alignment horizontal="center"/>
    </xf>
    <xf numFmtId="167" fontId="0" fillId="0" borderId="9" xfId="0" applyNumberFormat="1" applyFill="1" applyBorder="1" applyAlignment="1">
      <alignment horizontal="center"/>
    </xf>
    <xf numFmtId="167" fontId="0" fillId="0" borderId="9" xfId="0" applyNumberFormat="1" applyBorder="1"/>
    <xf numFmtId="167" fontId="0" fillId="5" borderId="9" xfId="0" applyNumberFormat="1" applyFill="1" applyBorder="1"/>
    <xf numFmtId="167" fontId="11" fillId="0" borderId="7" xfId="0" applyNumberFormat="1" applyFont="1" applyBorder="1" applyAlignment="1">
      <alignment horizontal="center"/>
    </xf>
    <xf numFmtId="167" fontId="11" fillId="3" borderId="7" xfId="0" applyNumberFormat="1" applyFont="1" applyFill="1" applyBorder="1"/>
    <xf numFmtId="167" fontId="11" fillId="5" borderId="7" xfId="0" applyNumberFormat="1" applyFont="1" applyFill="1" applyBorder="1" applyAlignment="1">
      <alignment horizontal="center"/>
    </xf>
    <xf numFmtId="167" fontId="11" fillId="0" borderId="7" xfId="0" applyNumberFormat="1" applyFont="1" applyFill="1" applyBorder="1" applyAlignment="1">
      <alignment horizontal="center"/>
    </xf>
    <xf numFmtId="167" fontId="11" fillId="3" borderId="13" xfId="0" applyNumberFormat="1" applyFont="1" applyFill="1" applyBorder="1"/>
    <xf numFmtId="0" fontId="2" fillId="7" borderId="11" xfId="0" applyFont="1" applyFill="1" applyBorder="1" applyAlignment="1"/>
    <xf numFmtId="0" fontId="2" fillId="7" borderId="12" xfId="0" applyFont="1" applyFill="1" applyBorder="1" applyAlignment="1"/>
    <xf numFmtId="0" fontId="17" fillId="0" borderId="7" xfId="0" applyFont="1" applyBorder="1" applyAlignment="1">
      <alignment horizontal="center" shrinkToFi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7" xfId="0" applyBorder="1"/>
    <xf numFmtId="0" fontId="22" fillId="0" borderId="7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1" fillId="4" borderId="26" xfId="0" applyFont="1" applyFill="1" applyBorder="1"/>
    <xf numFmtId="0" fontId="11" fillId="4" borderId="19" xfId="0" applyFont="1" applyFill="1" applyBorder="1"/>
    <xf numFmtId="0" fontId="11" fillId="4" borderId="19" xfId="0" applyFont="1" applyFill="1" applyBorder="1" applyAlignment="1">
      <alignment horizontal="center"/>
    </xf>
    <xf numFmtId="164" fontId="11" fillId="3" borderId="19" xfId="0" applyNumberFormat="1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4" borderId="19" xfId="0" applyFont="1" applyFill="1" applyBorder="1"/>
    <xf numFmtId="18" fontId="11" fillId="4" borderId="8" xfId="0" applyNumberFormat="1" applyFont="1" applyFill="1" applyBorder="1" applyAlignment="1">
      <alignment horizontal="center"/>
    </xf>
    <xf numFmtId="164" fontId="10" fillId="0" borderId="8" xfId="0" applyNumberFormat="1" applyFont="1" applyFill="1" applyBorder="1" applyAlignment="1">
      <alignment horizontal="center"/>
    </xf>
    <xf numFmtId="0" fontId="10" fillId="4" borderId="8" xfId="0" applyFont="1" applyFill="1" applyBorder="1"/>
    <xf numFmtId="167" fontId="11" fillId="0" borderId="9" xfId="0" applyNumberFormat="1" applyFont="1" applyFill="1" applyBorder="1" applyAlignment="1">
      <alignment horizontal="center"/>
    </xf>
    <xf numFmtId="167" fontId="11" fillId="3" borderId="9" xfId="0" applyNumberFormat="1" applyFont="1" applyFill="1" applyBorder="1" applyAlignment="1">
      <alignment horizontal="center"/>
    </xf>
    <xf numFmtId="167" fontId="11" fillId="0" borderId="9" xfId="0" applyNumberFormat="1" applyFont="1" applyBorder="1" applyAlignment="1">
      <alignment horizontal="center"/>
    </xf>
    <xf numFmtId="167" fontId="11" fillId="5" borderId="9" xfId="0" applyNumberFormat="1" applyFont="1" applyFill="1" applyBorder="1" applyAlignment="1">
      <alignment horizontal="center"/>
    </xf>
    <xf numFmtId="167" fontId="11" fillId="0" borderId="9" xfId="0" applyNumberFormat="1" applyFont="1" applyBorder="1"/>
    <xf numFmtId="167" fontId="11" fillId="5" borderId="9" xfId="0" applyNumberFormat="1" applyFont="1" applyFill="1" applyBorder="1"/>
    <xf numFmtId="167" fontId="11" fillId="0" borderId="10" xfId="0" applyNumberFormat="1" applyFont="1" applyBorder="1"/>
    <xf numFmtId="18" fontId="20" fillId="0" borderId="6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center" shrinkToFit="1"/>
    </xf>
    <xf numFmtId="0" fontId="11" fillId="0" borderId="1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0" fillId="0" borderId="8" xfId="0" applyFont="1" applyBorder="1"/>
    <xf numFmtId="18" fontId="20" fillId="0" borderId="8" xfId="0" applyNumberFormat="1" applyFont="1" applyFill="1" applyBorder="1" applyAlignment="1">
      <alignment horizontal="center"/>
    </xf>
    <xf numFmtId="14" fontId="10" fillId="0" borderId="6" xfId="0" applyNumberFormat="1" applyFont="1" applyFill="1" applyBorder="1" applyAlignment="1">
      <alignment horizontal="left"/>
    </xf>
    <xf numFmtId="14" fontId="10" fillId="0" borderId="9" xfId="0" applyNumberFormat="1" applyFont="1" applyFill="1" applyBorder="1" applyAlignment="1">
      <alignment horizontal="left"/>
    </xf>
    <xf numFmtId="14" fontId="10" fillId="4" borderId="6" xfId="0" applyNumberFormat="1" applyFont="1" applyFill="1" applyBorder="1" applyAlignment="1">
      <alignment horizontal="center"/>
    </xf>
    <xf numFmtId="14" fontId="10" fillId="4" borderId="9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6" xfId="0" applyFont="1" applyFill="1" applyBorder="1" applyAlignment="1">
      <alignment shrinkToFit="1"/>
    </xf>
    <xf numFmtId="0" fontId="10" fillId="0" borderId="9" xfId="0" applyFont="1" applyFill="1" applyBorder="1" applyAlignment="1">
      <alignment shrinkToFit="1"/>
    </xf>
    <xf numFmtId="0" fontId="13" fillId="4" borderId="6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0" fillId="0" borderId="6" xfId="0" applyFont="1" applyBorder="1" applyAlignment="1"/>
    <xf numFmtId="0" fontId="10" fillId="0" borderId="9" xfId="0" applyFont="1" applyBorder="1" applyAlignment="1"/>
    <xf numFmtId="0" fontId="10" fillId="0" borderId="6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6" xfId="0" applyFont="1" applyBorder="1" applyAlignment="1">
      <alignment horizontal="left" shrinkToFit="1"/>
    </xf>
    <xf numFmtId="0" fontId="10" fillId="0" borderId="6" xfId="0" applyFont="1" applyBorder="1" applyAlignment="1">
      <alignment shrinkToFit="1"/>
    </xf>
    <xf numFmtId="0" fontId="10" fillId="0" borderId="9" xfId="0" applyFont="1" applyBorder="1" applyAlignment="1">
      <alignment shrinkToFit="1"/>
    </xf>
    <xf numFmtId="0" fontId="13" fillId="4" borderId="6" xfId="0" applyFont="1" applyFill="1" applyBorder="1" applyAlignment="1">
      <alignment horizontal="center" shrinkToFit="1"/>
    </xf>
    <xf numFmtId="0" fontId="10" fillId="4" borderId="6" xfId="0" applyFont="1" applyFill="1" applyBorder="1" applyAlignment="1">
      <alignment horizontal="center" shrinkToFit="1"/>
    </xf>
    <xf numFmtId="0" fontId="10" fillId="4" borderId="9" xfId="0" applyFont="1" applyFill="1" applyBorder="1" applyAlignment="1">
      <alignment horizontal="center" shrinkToFit="1"/>
    </xf>
    <xf numFmtId="0" fontId="10" fillId="0" borderId="6" xfId="0" applyFont="1" applyFill="1" applyBorder="1" applyAlignment="1">
      <alignment horizontal="left" shrinkToFit="1"/>
    </xf>
    <xf numFmtId="0" fontId="10" fillId="0" borderId="9" xfId="0" applyFont="1" applyFill="1" applyBorder="1" applyAlignment="1">
      <alignment horizontal="left" shrinkToFit="1"/>
    </xf>
    <xf numFmtId="0" fontId="10" fillId="0" borderId="9" xfId="0" applyFont="1" applyBorder="1" applyAlignment="1">
      <alignment horizontal="left" shrinkToFit="1"/>
    </xf>
    <xf numFmtId="0" fontId="10" fillId="2" borderId="6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0" fillId="0" borderId="6" xfId="0" applyFont="1" applyFill="1" applyBorder="1" applyAlignment="1"/>
    <xf numFmtId="0" fontId="10" fillId="0" borderId="9" xfId="0" applyFont="1" applyFill="1" applyBorder="1" applyAlignment="1"/>
    <xf numFmtId="0" fontId="18" fillId="2" borderId="6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 shrinkToFit="1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165" fontId="11" fillId="0" borderId="14" xfId="0" applyNumberFormat="1" applyFont="1" applyBorder="1" applyAlignment="1">
      <alignment horizontal="center"/>
    </xf>
    <xf numFmtId="165" fontId="11" fillId="0" borderId="15" xfId="0" applyNumberFormat="1" applyFont="1" applyBorder="1" applyAlignment="1">
      <alignment horizontal="center"/>
    </xf>
    <xf numFmtId="165" fontId="11" fillId="0" borderId="16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165" fontId="18" fillId="0" borderId="14" xfId="0" applyNumberFormat="1" applyFont="1" applyFill="1" applyBorder="1" applyAlignment="1">
      <alignment horizontal="center"/>
    </xf>
    <xf numFmtId="165" fontId="19" fillId="0" borderId="15" xfId="0" applyNumberFormat="1" applyFont="1" applyFill="1" applyBorder="1" applyAlignment="1">
      <alignment horizontal="center"/>
    </xf>
    <xf numFmtId="165" fontId="19" fillId="0" borderId="16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1" fillId="0" borderId="6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4" borderId="6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left"/>
    </xf>
    <xf numFmtId="0" fontId="15" fillId="4" borderId="9" xfId="0" applyFont="1" applyFill="1" applyBorder="1" applyAlignment="1">
      <alignment horizontal="left"/>
    </xf>
    <xf numFmtId="0" fontId="20" fillId="4" borderId="6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/>
    </xf>
    <xf numFmtId="0" fontId="18" fillId="4" borderId="19" xfId="0" applyFont="1" applyFill="1" applyBorder="1" applyAlignment="1">
      <alignment horizontal="center"/>
    </xf>
    <xf numFmtId="0" fontId="18" fillId="4" borderId="20" xfId="0" applyFont="1" applyFill="1" applyBorder="1" applyAlignment="1">
      <alignment horizontal="center"/>
    </xf>
    <xf numFmtId="166" fontId="20" fillId="0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8"/>
  <sheetViews>
    <sheetView tabSelected="1" zoomScaleNormal="100" workbookViewId="0">
      <pane ySplit="3" topLeftCell="A4" activePane="bottomLeft" state="frozen"/>
      <selection pane="bottomLeft" activeCell="A10" sqref="A10"/>
    </sheetView>
  </sheetViews>
  <sheetFormatPr baseColWidth="10" defaultColWidth="11" defaultRowHeight="13" x14ac:dyDescent="0.15"/>
  <cols>
    <col min="1" max="1" width="5.5" bestFit="1" customWidth="1"/>
    <col min="2" max="2" width="1" customWidth="1"/>
    <col min="3" max="3" width="44.5" bestFit="1" customWidth="1"/>
    <col min="4" max="4" width="1" customWidth="1"/>
    <col min="5" max="5" width="12.33203125" bestFit="1" customWidth="1"/>
    <col min="6" max="6" width="1" customWidth="1"/>
    <col min="7" max="7" width="10.6640625" bestFit="1" customWidth="1"/>
    <col min="8" max="8" width="1" customWidth="1"/>
    <col min="9" max="9" width="11.33203125" bestFit="1" customWidth="1"/>
    <col min="10" max="10" width="1" customWidth="1"/>
    <col min="11" max="11" width="50.83203125" customWidth="1"/>
    <col min="12" max="12" width="1" customWidth="1"/>
    <col min="13" max="13" width="45.83203125" customWidth="1"/>
    <col min="14" max="14" width="1.5" customWidth="1"/>
    <col min="15" max="15" width="1.83203125" customWidth="1"/>
    <col min="16" max="17" width="13.33203125" bestFit="1" customWidth="1"/>
  </cols>
  <sheetData>
    <row r="1" spans="1:17" ht="20" customHeight="1" thickBot="1" x14ac:dyDescent="0.25">
      <c r="A1" s="155" t="s">
        <v>100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7"/>
      <c r="N1" s="7"/>
      <c r="P1" s="86"/>
      <c r="Q1" s="87"/>
    </row>
    <row r="2" spans="1:17" ht="20" customHeight="1" thickBot="1" x14ac:dyDescent="0.25">
      <c r="A2" s="155" t="s">
        <v>101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7"/>
      <c r="N2" s="7"/>
      <c r="P2" s="88" t="s">
        <v>3</v>
      </c>
      <c r="Q2" s="89" t="s">
        <v>0</v>
      </c>
    </row>
    <row r="3" spans="1:17" ht="20" customHeight="1" thickBot="1" x14ac:dyDescent="0.25">
      <c r="A3" s="158" t="s">
        <v>102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60"/>
      <c r="N3" s="7"/>
      <c r="P3" s="90" t="s">
        <v>2</v>
      </c>
      <c r="Q3" s="89" t="s">
        <v>1</v>
      </c>
    </row>
    <row r="4" spans="1:17" ht="20" customHeight="1" thickBot="1" x14ac:dyDescent="0.25">
      <c r="A4" s="166" t="s">
        <v>13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8"/>
      <c r="N4" s="7"/>
      <c r="P4" s="90" t="s">
        <v>105</v>
      </c>
      <c r="Q4" s="89" t="s">
        <v>105</v>
      </c>
    </row>
    <row r="5" spans="1:17" ht="20" customHeight="1" thickBot="1" x14ac:dyDescent="0.2">
      <c r="A5" s="172" t="s">
        <v>109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4"/>
      <c r="N5" s="7"/>
      <c r="P5" s="91" t="s">
        <v>103</v>
      </c>
      <c r="Q5" s="92" t="s">
        <v>103</v>
      </c>
    </row>
    <row r="6" spans="1:17" ht="14" thickBot="1" x14ac:dyDescent="0.2">
      <c r="A6" s="19" t="s">
        <v>6</v>
      </c>
      <c r="B6" s="2"/>
      <c r="C6" s="2"/>
      <c r="D6" s="2"/>
      <c r="E6" s="3"/>
      <c r="F6" s="2"/>
      <c r="G6" s="161" t="s">
        <v>10</v>
      </c>
      <c r="H6" s="162"/>
      <c r="I6" s="163"/>
      <c r="J6" s="2"/>
      <c r="K6" s="169"/>
      <c r="L6" s="170"/>
      <c r="M6" s="171"/>
      <c r="N6" s="7"/>
      <c r="P6" s="94" t="s">
        <v>106</v>
      </c>
      <c r="Q6" s="95" t="s">
        <v>108</v>
      </c>
    </row>
    <row r="7" spans="1:17" ht="14" thickBot="1" x14ac:dyDescent="0.2">
      <c r="A7" s="20" t="s">
        <v>7</v>
      </c>
      <c r="B7" s="4"/>
      <c r="C7" s="14" t="s">
        <v>9</v>
      </c>
      <c r="D7" s="14"/>
      <c r="E7" s="22" t="s">
        <v>11</v>
      </c>
      <c r="F7" s="2"/>
      <c r="G7" s="15" t="s">
        <v>12</v>
      </c>
      <c r="H7" s="9"/>
      <c r="I7" s="15" t="s">
        <v>5</v>
      </c>
      <c r="J7" s="2"/>
      <c r="K7" s="17" t="s">
        <v>8</v>
      </c>
      <c r="L7" s="2"/>
      <c r="M7" s="17" t="s">
        <v>4</v>
      </c>
      <c r="N7" s="7"/>
      <c r="P7" s="94" t="s">
        <v>104</v>
      </c>
      <c r="Q7" s="95" t="s">
        <v>107</v>
      </c>
    </row>
    <row r="8" spans="1:17" ht="6" customHeight="1" thickBot="1" x14ac:dyDescent="0.2">
      <c r="A8" s="6"/>
      <c r="B8" s="2"/>
      <c r="C8" s="4"/>
      <c r="D8" s="2"/>
      <c r="E8" s="4"/>
      <c r="F8" s="2"/>
      <c r="G8" s="4"/>
      <c r="H8" s="2"/>
      <c r="I8" s="4"/>
      <c r="J8" s="2"/>
      <c r="K8" s="4"/>
      <c r="L8" s="2"/>
      <c r="M8" s="5"/>
      <c r="N8" s="7"/>
      <c r="P8" s="93"/>
      <c r="Q8" s="10"/>
    </row>
    <row r="9" spans="1:17" ht="6" customHeight="1" x14ac:dyDescent="0.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7"/>
      <c r="P9" s="93"/>
      <c r="Q9" s="10"/>
    </row>
    <row r="10" spans="1:17" ht="21" customHeight="1" x14ac:dyDescent="0.2">
      <c r="A10" s="35">
        <v>1</v>
      </c>
      <c r="B10" s="61"/>
      <c r="C10" s="62" t="s">
        <v>17</v>
      </c>
      <c r="D10" s="63"/>
      <c r="E10" s="203">
        <v>0.40625</v>
      </c>
      <c r="F10" s="64"/>
      <c r="G10" s="65">
        <v>0</v>
      </c>
      <c r="H10" s="61"/>
      <c r="I10" s="25"/>
      <c r="J10" s="26"/>
      <c r="K10" s="137" t="s">
        <v>15</v>
      </c>
      <c r="L10" s="137"/>
      <c r="M10" s="138"/>
      <c r="N10" s="7"/>
      <c r="P10" s="82"/>
      <c r="Q10" s="78"/>
    </row>
    <row r="11" spans="1:17" ht="20" customHeight="1" x14ac:dyDescent="0.2">
      <c r="A11" s="18"/>
      <c r="B11" s="8"/>
      <c r="C11" s="8"/>
      <c r="D11" s="8"/>
      <c r="E11" s="16"/>
      <c r="F11" s="8"/>
      <c r="G11" s="66"/>
      <c r="H11" s="8"/>
      <c r="I11" s="34">
        <v>0.3</v>
      </c>
      <c r="J11" s="21"/>
      <c r="K11" s="152" t="s">
        <v>92</v>
      </c>
      <c r="L11" s="152"/>
      <c r="M11" s="153"/>
      <c r="N11" s="7"/>
      <c r="P11" s="81">
        <v>1.3888888888888889E-3</v>
      </c>
      <c r="Q11" s="75"/>
    </row>
    <row r="12" spans="1:17" ht="20" customHeight="1" x14ac:dyDescent="0.2">
      <c r="A12" s="35">
        <f>A10+1</f>
        <v>2</v>
      </c>
      <c r="B12" s="27"/>
      <c r="C12" s="27" t="s">
        <v>50</v>
      </c>
      <c r="D12" s="27"/>
      <c r="E12" s="28">
        <f>E10+P11</f>
        <v>0.40763888888888888</v>
      </c>
      <c r="F12" s="40"/>
      <c r="G12" s="57">
        <f>G10+I11</f>
        <v>0.3</v>
      </c>
      <c r="H12" s="27"/>
      <c r="I12" s="29"/>
      <c r="J12" s="30"/>
      <c r="K12" s="137" t="s">
        <v>14</v>
      </c>
      <c r="L12" s="135"/>
      <c r="M12" s="136"/>
      <c r="N12" s="7"/>
      <c r="P12" s="82"/>
      <c r="Q12" s="76"/>
    </row>
    <row r="13" spans="1:17" ht="20" customHeight="1" x14ac:dyDescent="0.2">
      <c r="A13" s="31"/>
      <c r="B13" s="32"/>
      <c r="C13" s="32"/>
      <c r="D13" s="32"/>
      <c r="E13" s="33"/>
      <c r="F13" s="32"/>
      <c r="G13" s="67"/>
      <c r="H13" s="27"/>
      <c r="I13" s="34">
        <v>0.6</v>
      </c>
      <c r="J13" s="164" t="s">
        <v>92</v>
      </c>
      <c r="K13" s="164"/>
      <c r="L13" s="164"/>
      <c r="M13" s="165"/>
      <c r="N13" s="7"/>
      <c r="P13" s="81">
        <v>1.3888888888888889E-3</v>
      </c>
      <c r="Q13" s="77"/>
    </row>
    <row r="14" spans="1:17" ht="20" customHeight="1" x14ac:dyDescent="0.2">
      <c r="A14" s="35">
        <f>A12+1</f>
        <v>3</v>
      </c>
      <c r="B14" s="27"/>
      <c r="C14" s="27" t="s">
        <v>49</v>
      </c>
      <c r="D14" s="27"/>
      <c r="E14" s="28">
        <f>E12+P13</f>
        <v>0.40902777777777777</v>
      </c>
      <c r="F14" s="40"/>
      <c r="G14" s="57">
        <f>G12+I13</f>
        <v>0.89999999999999991</v>
      </c>
      <c r="H14" s="27"/>
      <c r="I14" s="29"/>
      <c r="J14" s="30"/>
      <c r="K14" s="123" t="s">
        <v>90</v>
      </c>
      <c r="L14" s="123"/>
      <c r="M14" s="124"/>
      <c r="N14" s="7"/>
      <c r="P14" s="82"/>
      <c r="Q14" s="76"/>
    </row>
    <row r="15" spans="1:17" ht="20" customHeight="1" x14ac:dyDescent="0.2">
      <c r="A15" s="36"/>
      <c r="B15" s="37"/>
      <c r="C15" s="37"/>
      <c r="D15" s="37"/>
      <c r="E15" s="38"/>
      <c r="F15" s="37"/>
      <c r="G15" s="52"/>
      <c r="H15" s="37"/>
      <c r="I15" s="34">
        <v>2.4</v>
      </c>
      <c r="J15" s="39"/>
      <c r="K15" s="129"/>
      <c r="L15" s="129"/>
      <c r="M15" s="130"/>
      <c r="N15" s="7"/>
      <c r="P15" s="81">
        <v>3.472222222222222E-3</v>
      </c>
      <c r="Q15" s="75"/>
    </row>
    <row r="16" spans="1:17" ht="20" customHeight="1" x14ac:dyDescent="0.2">
      <c r="A16" s="35">
        <f>A14+1</f>
        <v>4</v>
      </c>
      <c r="B16" s="27"/>
      <c r="C16" s="27" t="s">
        <v>51</v>
      </c>
      <c r="D16" s="27"/>
      <c r="E16" s="28">
        <f>E14+P15</f>
        <v>0.41249999999999998</v>
      </c>
      <c r="F16" s="40"/>
      <c r="G16" s="57">
        <f>G14+I15</f>
        <v>3.3</v>
      </c>
      <c r="H16" s="27"/>
      <c r="I16" s="29"/>
      <c r="J16" s="30"/>
      <c r="K16" s="135" t="s">
        <v>89</v>
      </c>
      <c r="L16" s="135"/>
      <c r="M16" s="136"/>
      <c r="N16" s="7"/>
      <c r="P16" s="82"/>
      <c r="Q16" s="76"/>
    </row>
    <row r="17" spans="1:17" ht="20" customHeight="1" x14ac:dyDescent="0.2">
      <c r="A17" s="36"/>
      <c r="B17" s="37"/>
      <c r="C17" s="37"/>
      <c r="D17" s="37"/>
      <c r="E17" s="38"/>
      <c r="F17" s="37"/>
      <c r="G17" s="52"/>
      <c r="H17" s="37"/>
      <c r="I17" s="34">
        <v>0.7</v>
      </c>
      <c r="J17" s="39"/>
      <c r="K17" s="129"/>
      <c r="L17" s="129"/>
      <c r="M17" s="130"/>
      <c r="N17" s="7"/>
      <c r="P17" s="81">
        <v>1.3888888888888889E-3</v>
      </c>
      <c r="Q17" s="75"/>
    </row>
    <row r="18" spans="1:17" ht="20" customHeight="1" x14ac:dyDescent="0.2">
      <c r="A18" s="35">
        <f>A16+1</f>
        <v>5</v>
      </c>
      <c r="B18" s="40"/>
      <c r="C18" s="40" t="s">
        <v>52</v>
      </c>
      <c r="D18" s="40"/>
      <c r="E18" s="28">
        <f>E16+P17</f>
        <v>0.41388888888888886</v>
      </c>
      <c r="F18" s="40"/>
      <c r="G18" s="57">
        <f>G16+I17</f>
        <v>4</v>
      </c>
      <c r="H18" s="37"/>
      <c r="I18" s="29"/>
      <c r="J18" s="30"/>
      <c r="K18" s="137" t="s">
        <v>63</v>
      </c>
      <c r="L18" s="137"/>
      <c r="M18" s="138"/>
      <c r="N18" s="7"/>
      <c r="P18" s="83"/>
      <c r="Q18" s="78"/>
    </row>
    <row r="19" spans="1:17" ht="20" customHeight="1" x14ac:dyDescent="0.2">
      <c r="A19" s="36"/>
      <c r="B19" s="37"/>
      <c r="C19" s="37"/>
      <c r="D19" s="37"/>
      <c r="E19" s="38"/>
      <c r="F19" s="37"/>
      <c r="G19" s="52"/>
      <c r="H19" s="37"/>
      <c r="I19" s="34">
        <v>6.2</v>
      </c>
      <c r="J19" s="39"/>
      <c r="K19" s="129"/>
      <c r="L19" s="129"/>
      <c r="M19" s="130"/>
      <c r="N19" s="7"/>
      <c r="P19" s="81">
        <v>5.5555555555555558E-3</v>
      </c>
      <c r="Q19" s="75"/>
    </row>
    <row r="20" spans="1:17" ht="20" customHeight="1" x14ac:dyDescent="0.2">
      <c r="A20" s="35">
        <f>A18+1</f>
        <v>6</v>
      </c>
      <c r="B20" s="27"/>
      <c r="C20" s="27" t="s">
        <v>53</v>
      </c>
      <c r="D20" s="27"/>
      <c r="E20" s="28">
        <f>E18+P19</f>
        <v>0.4194444444444444</v>
      </c>
      <c r="F20" s="40"/>
      <c r="G20" s="57">
        <f>G18+I19</f>
        <v>10.199999999999999</v>
      </c>
      <c r="H20" s="27"/>
      <c r="I20" s="29"/>
      <c r="J20" s="30"/>
      <c r="K20" s="139" t="s">
        <v>64</v>
      </c>
      <c r="L20" s="140"/>
      <c r="M20" s="141"/>
      <c r="N20" s="7"/>
      <c r="P20" s="82"/>
      <c r="Q20" s="76"/>
    </row>
    <row r="21" spans="1:17" ht="20" customHeight="1" x14ac:dyDescent="0.2">
      <c r="A21" s="31"/>
      <c r="B21" s="32"/>
      <c r="C21" s="32"/>
      <c r="D21" s="32"/>
      <c r="E21" s="33"/>
      <c r="F21" s="32"/>
      <c r="G21" s="67"/>
      <c r="H21" s="32"/>
      <c r="I21" s="41">
        <v>0.5</v>
      </c>
      <c r="J21" s="42"/>
      <c r="K21" s="142" t="s">
        <v>95</v>
      </c>
      <c r="L21" s="143"/>
      <c r="M21" s="144"/>
      <c r="N21" s="7"/>
      <c r="P21" s="81">
        <v>6.9444444444444447E-4</v>
      </c>
      <c r="Q21" s="77"/>
    </row>
    <row r="22" spans="1:17" ht="20" customHeight="1" x14ac:dyDescent="0.2">
      <c r="A22" s="35">
        <f>A20+1</f>
        <v>7</v>
      </c>
      <c r="B22" s="27"/>
      <c r="C22" s="27" t="s">
        <v>54</v>
      </c>
      <c r="D22" s="27"/>
      <c r="E22" s="28">
        <f>E20+P21</f>
        <v>0.42013888888888884</v>
      </c>
      <c r="F22" s="40"/>
      <c r="G22" s="57">
        <f>G20+I21</f>
        <v>10.7</v>
      </c>
      <c r="H22" s="27"/>
      <c r="I22" s="29"/>
      <c r="J22" s="30"/>
      <c r="K22" s="145" t="s">
        <v>65</v>
      </c>
      <c r="L22" s="145"/>
      <c r="M22" s="146"/>
      <c r="N22" s="7"/>
      <c r="P22" s="82"/>
      <c r="Q22" s="76"/>
    </row>
    <row r="23" spans="1:17" ht="20" customHeight="1" x14ac:dyDescent="0.2">
      <c r="A23" s="31"/>
      <c r="B23" s="32"/>
      <c r="C23" s="32"/>
      <c r="D23" s="32"/>
      <c r="E23" s="33"/>
      <c r="F23" s="32"/>
      <c r="G23" s="68"/>
      <c r="H23" s="32"/>
      <c r="I23" s="41">
        <v>7.8</v>
      </c>
      <c r="J23" s="42"/>
      <c r="K23" s="142" t="s">
        <v>96</v>
      </c>
      <c r="L23" s="142"/>
      <c r="M23" s="154"/>
      <c r="N23" s="7"/>
      <c r="P23" s="81">
        <v>7.6388888888888886E-3</v>
      </c>
      <c r="Q23" s="77"/>
    </row>
    <row r="24" spans="1:17" ht="20" customHeight="1" x14ac:dyDescent="0.2">
      <c r="A24" s="35">
        <f>A22+1</f>
        <v>8</v>
      </c>
      <c r="B24" s="27"/>
      <c r="C24" s="27" t="s">
        <v>55</v>
      </c>
      <c r="D24" s="27"/>
      <c r="E24" s="28">
        <f>E22+P23</f>
        <v>0.4277777777777777</v>
      </c>
      <c r="F24" s="40"/>
      <c r="G24" s="57">
        <f>G22+I23</f>
        <v>18.5</v>
      </c>
      <c r="H24" s="27"/>
      <c r="I24" s="29"/>
      <c r="J24" s="30"/>
      <c r="K24" s="139" t="s">
        <v>56</v>
      </c>
      <c r="L24" s="139"/>
      <c r="M24" s="147"/>
      <c r="N24" s="7"/>
      <c r="P24" s="82"/>
      <c r="Q24" s="76"/>
    </row>
    <row r="25" spans="1:17" ht="20" customHeight="1" x14ac:dyDescent="0.2">
      <c r="A25" s="36"/>
      <c r="B25" s="37"/>
      <c r="C25" s="37"/>
      <c r="D25" s="37"/>
      <c r="E25" s="38"/>
      <c r="F25" s="37"/>
      <c r="G25" s="52"/>
      <c r="H25" s="37"/>
      <c r="I25" s="34">
        <v>6.2</v>
      </c>
      <c r="J25" s="39"/>
      <c r="K25" s="148"/>
      <c r="L25" s="148"/>
      <c r="M25" s="149"/>
      <c r="N25" s="7"/>
      <c r="P25" s="81">
        <v>5.5555555555555558E-3</v>
      </c>
      <c r="Q25" s="75"/>
    </row>
    <row r="26" spans="1:17" ht="20" customHeight="1" x14ac:dyDescent="0.2">
      <c r="A26" s="35">
        <f>A24+1</f>
        <v>9</v>
      </c>
      <c r="B26" s="27"/>
      <c r="C26" s="27" t="s">
        <v>18</v>
      </c>
      <c r="D26" s="27"/>
      <c r="E26" s="28">
        <f>E24+P25</f>
        <v>0.43333333333333324</v>
      </c>
      <c r="F26" s="40"/>
      <c r="G26" s="57">
        <f>G24+I25</f>
        <v>24.7</v>
      </c>
      <c r="H26" s="27"/>
      <c r="I26" s="29"/>
      <c r="J26" s="30"/>
      <c r="K26" s="135" t="s">
        <v>57</v>
      </c>
      <c r="L26" s="135"/>
      <c r="M26" s="136"/>
      <c r="N26" s="7"/>
      <c r="P26" s="82"/>
      <c r="Q26" s="76"/>
    </row>
    <row r="27" spans="1:17" ht="20" customHeight="1" x14ac:dyDescent="0.2">
      <c r="A27" s="36"/>
      <c r="B27" s="37"/>
      <c r="C27" s="37"/>
      <c r="D27" s="37"/>
      <c r="E27" s="38"/>
      <c r="F27" s="37"/>
      <c r="G27" s="52"/>
      <c r="H27" s="37"/>
      <c r="I27" s="34">
        <v>2.5</v>
      </c>
      <c r="J27" s="39"/>
      <c r="K27" s="129"/>
      <c r="L27" s="129"/>
      <c r="M27" s="130"/>
      <c r="N27" s="7"/>
      <c r="P27" s="81">
        <v>2.7777777777777779E-3</v>
      </c>
      <c r="Q27" s="75"/>
    </row>
    <row r="28" spans="1:17" ht="20" customHeight="1" x14ac:dyDescent="0.2">
      <c r="A28" s="35">
        <f>A26+1</f>
        <v>10</v>
      </c>
      <c r="B28" s="27"/>
      <c r="C28" s="30" t="s">
        <v>19</v>
      </c>
      <c r="D28" s="30"/>
      <c r="E28" s="28">
        <f>E26+P27</f>
        <v>0.43611111111111101</v>
      </c>
      <c r="F28" s="27"/>
      <c r="G28" s="57">
        <f>G26+I27</f>
        <v>27.2</v>
      </c>
      <c r="H28" s="27"/>
      <c r="I28" s="29"/>
      <c r="J28" s="30"/>
      <c r="K28" s="150" t="s">
        <v>66</v>
      </c>
      <c r="L28" s="150"/>
      <c r="M28" s="151"/>
      <c r="N28" s="7"/>
      <c r="P28" s="82"/>
      <c r="Q28" s="76"/>
    </row>
    <row r="29" spans="1:17" ht="20" customHeight="1" x14ac:dyDescent="0.2">
      <c r="A29" s="36"/>
      <c r="B29" s="37"/>
      <c r="C29" s="37"/>
      <c r="D29" s="37"/>
      <c r="E29" s="38"/>
      <c r="F29" s="37"/>
      <c r="G29" s="52"/>
      <c r="H29" s="37"/>
      <c r="I29" s="34">
        <v>2.2999999999999998</v>
      </c>
      <c r="J29" s="39"/>
      <c r="K29" s="152" t="s">
        <v>97</v>
      </c>
      <c r="L29" s="152"/>
      <c r="M29" s="153"/>
      <c r="N29" s="7"/>
      <c r="P29" s="81">
        <v>2.0833333333333333E-3</v>
      </c>
      <c r="Q29" s="75"/>
    </row>
    <row r="30" spans="1:17" ht="20" customHeight="1" x14ac:dyDescent="0.2">
      <c r="A30" s="35">
        <f>A28+1</f>
        <v>11</v>
      </c>
      <c r="B30" s="27"/>
      <c r="C30" s="27" t="s">
        <v>20</v>
      </c>
      <c r="D30" s="27"/>
      <c r="E30" s="28">
        <f>E28+P29</f>
        <v>0.43819444444444433</v>
      </c>
      <c r="F30" s="40"/>
      <c r="G30" s="57">
        <f>G28+I29</f>
        <v>29.5</v>
      </c>
      <c r="H30" s="27"/>
      <c r="I30" s="29"/>
      <c r="J30" s="30"/>
      <c r="K30" s="123" t="s">
        <v>99</v>
      </c>
      <c r="L30" s="123"/>
      <c r="M30" s="124"/>
      <c r="N30" s="7"/>
      <c r="P30" s="82"/>
      <c r="Q30" s="76"/>
    </row>
    <row r="31" spans="1:17" ht="20" customHeight="1" x14ac:dyDescent="0.2">
      <c r="A31" s="36"/>
      <c r="B31" s="37"/>
      <c r="C31" s="37"/>
      <c r="D31" s="37"/>
      <c r="E31" s="38"/>
      <c r="F31" s="37"/>
      <c r="G31" s="52"/>
      <c r="H31" s="37"/>
      <c r="I31" s="34">
        <v>5</v>
      </c>
      <c r="J31" s="39"/>
      <c r="K31" s="133" t="s">
        <v>21</v>
      </c>
      <c r="L31" s="133"/>
      <c r="M31" s="134"/>
      <c r="N31" s="7"/>
      <c r="P31" s="81">
        <v>5.5555555555555558E-3</v>
      </c>
      <c r="Q31" s="75"/>
    </row>
    <row r="32" spans="1:17" ht="20" customHeight="1" x14ac:dyDescent="0.2">
      <c r="A32" s="35">
        <f>A30+1</f>
        <v>12</v>
      </c>
      <c r="B32" s="27"/>
      <c r="C32" s="27" t="s">
        <v>58</v>
      </c>
      <c r="D32" s="27"/>
      <c r="E32" s="28">
        <f>E30+P31</f>
        <v>0.44374999999999987</v>
      </c>
      <c r="F32" s="40"/>
      <c r="G32" s="57">
        <f>G30+I31</f>
        <v>34.5</v>
      </c>
      <c r="H32" s="27"/>
      <c r="I32" s="43"/>
      <c r="J32" s="30"/>
      <c r="K32" s="135" t="s">
        <v>59</v>
      </c>
      <c r="L32" s="135"/>
      <c r="M32" s="136"/>
      <c r="N32" s="7"/>
      <c r="P32" s="82"/>
      <c r="Q32" s="76"/>
    </row>
    <row r="33" spans="1:17" ht="20" customHeight="1" x14ac:dyDescent="0.2">
      <c r="A33" s="36"/>
      <c r="B33" s="37"/>
      <c r="C33" s="37"/>
      <c r="D33" s="37"/>
      <c r="E33" s="38"/>
      <c r="F33" s="37"/>
      <c r="G33" s="52"/>
      <c r="H33" s="37"/>
      <c r="I33" s="34">
        <v>2.2999999999999998</v>
      </c>
      <c r="J33" s="39"/>
      <c r="K33" s="129" t="s">
        <v>67</v>
      </c>
      <c r="L33" s="129"/>
      <c r="M33" s="130"/>
      <c r="N33" s="7"/>
      <c r="P33" s="81">
        <v>2.7777777777777779E-3</v>
      </c>
      <c r="Q33" s="75"/>
    </row>
    <row r="34" spans="1:17" ht="20" customHeight="1" x14ac:dyDescent="0.2">
      <c r="A34" s="35">
        <f>A32+1</f>
        <v>13</v>
      </c>
      <c r="B34" s="27"/>
      <c r="C34" s="44" t="s">
        <v>60</v>
      </c>
      <c r="D34" s="44"/>
      <c r="E34" s="45">
        <f>E32+P33</f>
        <v>0.44652777777777763</v>
      </c>
      <c r="F34" s="40"/>
      <c r="G34" s="57">
        <f>G32+I33</f>
        <v>36.799999999999997</v>
      </c>
      <c r="H34" s="27"/>
      <c r="I34" s="46"/>
      <c r="J34" s="30"/>
      <c r="K34" s="123" t="s">
        <v>61</v>
      </c>
      <c r="L34" s="123"/>
      <c r="M34" s="124"/>
      <c r="N34" s="7"/>
      <c r="P34" s="82"/>
      <c r="Q34" s="76"/>
    </row>
    <row r="35" spans="1:17" ht="20" customHeight="1" x14ac:dyDescent="0.2">
      <c r="A35" s="36"/>
      <c r="B35" s="37"/>
      <c r="C35" s="37"/>
      <c r="D35" s="37"/>
      <c r="E35" s="38"/>
      <c r="F35" s="37"/>
      <c r="G35" s="52"/>
      <c r="H35" s="37"/>
      <c r="I35" s="34">
        <v>0.3</v>
      </c>
      <c r="J35" s="39"/>
      <c r="K35" s="129"/>
      <c r="L35" s="129"/>
      <c r="M35" s="130"/>
      <c r="N35" s="7"/>
      <c r="P35" s="81">
        <v>6.9444444444444447E-4</v>
      </c>
      <c r="Q35" s="75"/>
    </row>
    <row r="36" spans="1:17" ht="20" customHeight="1" x14ac:dyDescent="0.2">
      <c r="A36" s="35">
        <f>A34+1</f>
        <v>14</v>
      </c>
      <c r="B36" s="27"/>
      <c r="C36" s="40" t="s">
        <v>22</v>
      </c>
      <c r="D36" s="40"/>
      <c r="E36" s="28">
        <f>E34+P35</f>
        <v>0.44722222222222208</v>
      </c>
      <c r="F36" s="40"/>
      <c r="G36" s="57">
        <f>G34+I35</f>
        <v>37.099999999999994</v>
      </c>
      <c r="H36" s="27"/>
      <c r="I36" s="46"/>
      <c r="J36" s="30"/>
      <c r="K36" s="131" t="s">
        <v>81</v>
      </c>
      <c r="L36" s="131"/>
      <c r="M36" s="132"/>
      <c r="N36" s="7"/>
      <c r="P36" s="82"/>
      <c r="Q36" s="76"/>
    </row>
    <row r="37" spans="1:17" ht="20" customHeight="1" x14ac:dyDescent="0.2">
      <c r="A37" s="36"/>
      <c r="B37" s="37"/>
      <c r="C37" s="37"/>
      <c r="D37" s="37"/>
      <c r="E37" s="32"/>
      <c r="F37" s="37"/>
      <c r="G37" s="52"/>
      <c r="H37" s="32"/>
      <c r="I37" s="34">
        <v>1</v>
      </c>
      <c r="J37" s="42"/>
      <c r="K37" s="121"/>
      <c r="L37" s="121"/>
      <c r="M37" s="122"/>
      <c r="P37" s="84">
        <v>1.3888888888888889E-3</v>
      </c>
      <c r="Q37" s="75"/>
    </row>
    <row r="38" spans="1:17" ht="20" customHeight="1" x14ac:dyDescent="0.2">
      <c r="A38" s="35">
        <f>A36+1</f>
        <v>15</v>
      </c>
      <c r="B38" s="40"/>
      <c r="C38" s="40" t="s">
        <v>23</v>
      </c>
      <c r="D38" s="40"/>
      <c r="E38" s="28">
        <f>E36+P37</f>
        <v>0.44861111111111096</v>
      </c>
      <c r="F38" s="40"/>
      <c r="G38" s="57">
        <f>G36+I37</f>
        <v>38.099999999999994</v>
      </c>
      <c r="H38" s="32"/>
      <c r="I38" s="69"/>
      <c r="J38" s="70"/>
      <c r="K38" s="119" t="s">
        <v>24</v>
      </c>
      <c r="L38" s="119"/>
      <c r="M38" s="120"/>
      <c r="P38" s="83"/>
      <c r="Q38" s="78"/>
    </row>
    <row r="39" spans="1:17" ht="20" customHeight="1" x14ac:dyDescent="0.2">
      <c r="A39" s="36"/>
      <c r="B39" s="37"/>
      <c r="C39" s="37"/>
      <c r="D39" s="37"/>
      <c r="E39" s="32"/>
      <c r="F39" s="37"/>
      <c r="G39" s="52"/>
      <c r="H39" s="32"/>
      <c r="I39" s="34">
        <v>0.8</v>
      </c>
      <c r="J39" s="42"/>
      <c r="K39" s="121"/>
      <c r="L39" s="121"/>
      <c r="M39" s="122"/>
      <c r="P39" s="81">
        <v>6.9444444444444447E-4</v>
      </c>
      <c r="Q39" s="75"/>
    </row>
    <row r="40" spans="1:17" ht="20" customHeight="1" x14ac:dyDescent="0.2">
      <c r="A40" s="35">
        <f>A38+1</f>
        <v>16</v>
      </c>
      <c r="B40" s="27"/>
      <c r="C40" s="40" t="s">
        <v>25</v>
      </c>
      <c r="D40" s="40"/>
      <c r="E40" s="28">
        <f>E38+P39</f>
        <v>0.4493055555555554</v>
      </c>
      <c r="F40" s="27"/>
      <c r="G40" s="57">
        <f>G38+I39</f>
        <v>38.899999999999991</v>
      </c>
      <c r="H40" s="27"/>
      <c r="I40" s="46"/>
      <c r="J40" s="30"/>
      <c r="K40" s="123" t="s">
        <v>77</v>
      </c>
      <c r="L40" s="123"/>
      <c r="M40" s="124"/>
      <c r="P40" s="82"/>
      <c r="Q40" s="79"/>
    </row>
    <row r="41" spans="1:17" ht="20" customHeight="1" x14ac:dyDescent="0.2">
      <c r="A41" s="31"/>
      <c r="B41" s="32"/>
      <c r="C41" s="32"/>
      <c r="D41" s="32"/>
      <c r="E41" s="33"/>
      <c r="F41" s="32"/>
      <c r="G41" s="67"/>
      <c r="H41" s="27"/>
      <c r="I41" s="34">
        <v>1.3</v>
      </c>
      <c r="J41" s="30"/>
      <c r="K41" s="125"/>
      <c r="L41" s="125"/>
      <c r="M41" s="126"/>
      <c r="P41" s="81">
        <v>1.3888888888888889E-3</v>
      </c>
      <c r="Q41" s="80"/>
    </row>
    <row r="42" spans="1:17" ht="20" customHeight="1" x14ac:dyDescent="0.2">
      <c r="A42" s="35">
        <f>A40+1</f>
        <v>17</v>
      </c>
      <c r="B42" s="27"/>
      <c r="C42" s="40" t="s">
        <v>26</v>
      </c>
      <c r="D42" s="40"/>
      <c r="E42" s="28">
        <f>E40+P41</f>
        <v>0.45069444444444429</v>
      </c>
      <c r="F42" s="27"/>
      <c r="G42" s="57">
        <f>G40+I41</f>
        <v>40.199999999999989</v>
      </c>
      <c r="H42" s="27"/>
      <c r="I42" s="46"/>
      <c r="J42" s="30"/>
      <c r="K42" s="123" t="s">
        <v>68</v>
      </c>
      <c r="L42" s="123"/>
      <c r="M42" s="124"/>
      <c r="P42" s="82"/>
      <c r="Q42" s="79"/>
    </row>
    <row r="43" spans="1:17" ht="20" customHeight="1" thickBot="1" x14ac:dyDescent="0.25">
      <c r="A43" s="71"/>
      <c r="B43" s="72"/>
      <c r="C43" s="72"/>
      <c r="D43" s="72"/>
      <c r="E43" s="102"/>
      <c r="F43" s="72"/>
      <c r="G43" s="73"/>
      <c r="H43" s="72"/>
      <c r="I43" s="103">
        <v>1.2</v>
      </c>
      <c r="J43" s="104"/>
      <c r="K43" s="127" t="s">
        <v>82</v>
      </c>
      <c r="L43" s="127"/>
      <c r="M43" s="128"/>
      <c r="P43" s="81">
        <v>1.3888888888888889E-3</v>
      </c>
      <c r="Q43" s="75"/>
    </row>
    <row r="44" spans="1:17" ht="20" customHeight="1" x14ac:dyDescent="0.15"/>
    <row r="45" spans="1:17" ht="20" customHeight="1" x14ac:dyDescent="0.15"/>
    <row r="46" spans="1:17" ht="20" customHeight="1" x14ac:dyDescent="0.15">
      <c r="C46" s="11"/>
    </row>
    <row r="47" spans="1:17" ht="20" customHeight="1" x14ac:dyDescent="0.15"/>
    <row r="48" spans="1:17" ht="20" customHeight="1" x14ac:dyDescent="0.15"/>
    <row r="49" spans="1:13" ht="20" customHeight="1" x14ac:dyDescent="0.15"/>
    <row r="50" spans="1:13" ht="20" customHeight="1" x14ac:dyDescent="0.15"/>
    <row r="51" spans="1:13" ht="20" customHeight="1" x14ac:dyDescent="0.15"/>
    <row r="52" spans="1:13" ht="20" customHeight="1" x14ac:dyDescent="0.15"/>
    <row r="53" spans="1:13" ht="20" customHeight="1" x14ac:dyDescent="0.15"/>
    <row r="54" spans="1:13" ht="16" x14ac:dyDescent="0.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  <row r="55" spans="1:13" ht="16" x14ac:dyDescent="0.2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8" spans="1:13" x14ac:dyDescent="0.15">
      <c r="C58" s="11"/>
      <c r="D58" s="11"/>
      <c r="E58" s="11"/>
    </row>
  </sheetData>
  <mergeCells count="41">
    <mergeCell ref="K23:M23"/>
    <mergeCell ref="K16:M16"/>
    <mergeCell ref="A1:M1"/>
    <mergeCell ref="A2:M2"/>
    <mergeCell ref="A3:M3"/>
    <mergeCell ref="G6:I6"/>
    <mergeCell ref="K10:M10"/>
    <mergeCell ref="K11:M11"/>
    <mergeCell ref="K12:M12"/>
    <mergeCell ref="J13:M13"/>
    <mergeCell ref="K14:M14"/>
    <mergeCell ref="K15:M15"/>
    <mergeCell ref="A4:M4"/>
    <mergeCell ref="K6:M6"/>
    <mergeCell ref="A5:M5"/>
    <mergeCell ref="K31:M31"/>
    <mergeCell ref="K32:M32"/>
    <mergeCell ref="K33:M33"/>
    <mergeCell ref="K30:M30"/>
    <mergeCell ref="K17:M17"/>
    <mergeCell ref="K18:M18"/>
    <mergeCell ref="K20:M20"/>
    <mergeCell ref="K21:M21"/>
    <mergeCell ref="K22:M22"/>
    <mergeCell ref="K24:M24"/>
    <mergeCell ref="K25:M25"/>
    <mergeCell ref="K26:M26"/>
    <mergeCell ref="K27:M27"/>
    <mergeCell ref="K28:M28"/>
    <mergeCell ref="K29:M29"/>
    <mergeCell ref="K19:M19"/>
    <mergeCell ref="K42:M42"/>
    <mergeCell ref="K43:M43"/>
    <mergeCell ref="K34:M34"/>
    <mergeCell ref="K35:M35"/>
    <mergeCell ref="K36:M36"/>
    <mergeCell ref="K38:M38"/>
    <mergeCell ref="K39:M39"/>
    <mergeCell ref="K37:M37"/>
    <mergeCell ref="K40:M40"/>
    <mergeCell ref="K41:M41"/>
  </mergeCells>
  <printOptions horizontalCentered="1" verticalCentered="1"/>
  <pageMargins left="0" right="0" top="0" bottom="0" header="0" footer="0"/>
  <pageSetup scale="68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5"/>
  <sheetViews>
    <sheetView zoomScaleNormal="100" workbookViewId="0">
      <selection activeCell="C48" sqref="C48"/>
    </sheetView>
  </sheetViews>
  <sheetFormatPr baseColWidth="10" defaultColWidth="11" defaultRowHeight="13" x14ac:dyDescent="0.15"/>
  <cols>
    <col min="1" max="1" width="5.5" bestFit="1" customWidth="1"/>
    <col min="2" max="2" width="1" customWidth="1"/>
    <col min="3" max="3" width="43.5" bestFit="1" customWidth="1"/>
    <col min="4" max="4" width="1" customWidth="1"/>
    <col min="5" max="5" width="13" bestFit="1" customWidth="1"/>
    <col min="6" max="6" width="1" customWidth="1"/>
    <col min="7" max="7" width="10.6640625" bestFit="1" customWidth="1"/>
    <col min="8" max="8" width="1" customWidth="1"/>
    <col min="9" max="9" width="11.33203125" bestFit="1" customWidth="1"/>
    <col min="10" max="10" width="1" customWidth="1"/>
    <col min="11" max="11" width="45.83203125" customWidth="1"/>
    <col min="12" max="12" width="1" customWidth="1"/>
    <col min="13" max="13" width="45.83203125" customWidth="1"/>
    <col min="14" max="14" width="1.5" customWidth="1"/>
    <col min="15" max="15" width="12.6640625" bestFit="1" customWidth="1"/>
    <col min="16" max="17" width="13.33203125" bestFit="1" customWidth="1"/>
  </cols>
  <sheetData>
    <row r="1" spans="1:16" ht="20" customHeight="1" thickBot="1" x14ac:dyDescent="0.25">
      <c r="A1" s="175" t="str">
        <f>'Leg 1'!A1:M1</f>
        <v>Porsche Club of America - Milwaukee Region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  <c r="N1" s="7"/>
      <c r="O1" s="86"/>
      <c r="P1" s="87"/>
    </row>
    <row r="2" spans="1:16" ht="20" customHeight="1" thickBot="1" x14ac:dyDescent="0.25">
      <c r="A2" s="155" t="str">
        <f>'Leg 1'!A2:M2</f>
        <v>Tour Name &amp; Page Number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7"/>
      <c r="N2" s="7"/>
      <c r="O2" s="113" t="s">
        <v>3</v>
      </c>
      <c r="P2" s="114" t="s">
        <v>0</v>
      </c>
    </row>
    <row r="3" spans="1:16" ht="20" customHeight="1" thickBot="1" x14ac:dyDescent="0.25">
      <c r="A3" s="158" t="str">
        <f>'Leg 1'!A3:M3</f>
        <v>Date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60"/>
      <c r="N3" s="7"/>
      <c r="O3" s="115" t="s">
        <v>2</v>
      </c>
      <c r="P3" s="116" t="s">
        <v>1</v>
      </c>
    </row>
    <row r="4" spans="1:16" ht="20" customHeight="1" thickBot="1" x14ac:dyDescent="0.25">
      <c r="A4" s="166" t="s">
        <v>13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8"/>
      <c r="N4" s="7"/>
      <c r="O4" s="90" t="s">
        <v>105</v>
      </c>
      <c r="P4" s="89" t="s">
        <v>105</v>
      </c>
    </row>
    <row r="5" spans="1:16" ht="20" customHeight="1" thickBot="1" x14ac:dyDescent="0.2">
      <c r="A5" s="172" t="s">
        <v>16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4"/>
      <c r="N5" s="7"/>
      <c r="O5" s="91" t="s">
        <v>103</v>
      </c>
      <c r="P5" s="92" t="s">
        <v>103</v>
      </c>
    </row>
    <row r="6" spans="1:16" ht="14" customHeight="1" thickBot="1" x14ac:dyDescent="0.2">
      <c r="A6" s="23" t="s">
        <v>6</v>
      </c>
      <c r="B6" s="12"/>
      <c r="C6" s="12"/>
      <c r="D6" s="12"/>
      <c r="E6" s="13"/>
      <c r="F6" s="2"/>
      <c r="G6" s="178" t="s">
        <v>10</v>
      </c>
      <c r="H6" s="179"/>
      <c r="I6" s="180"/>
      <c r="J6" s="2"/>
      <c r="K6" s="181"/>
      <c r="L6" s="182"/>
      <c r="M6" s="183"/>
      <c r="N6" s="7"/>
      <c r="O6" s="94" t="s">
        <v>106</v>
      </c>
      <c r="P6" s="95" t="s">
        <v>108</v>
      </c>
    </row>
    <row r="7" spans="1:16" ht="14" thickBot="1" x14ac:dyDescent="0.2">
      <c r="A7" s="20" t="s">
        <v>7</v>
      </c>
      <c r="B7" s="4"/>
      <c r="C7" s="14" t="s">
        <v>9</v>
      </c>
      <c r="D7" s="14"/>
      <c r="E7" s="22" t="s">
        <v>11</v>
      </c>
      <c r="F7" s="2"/>
      <c r="G7" s="24" t="s">
        <v>12</v>
      </c>
      <c r="H7" s="9"/>
      <c r="I7" s="15" t="s">
        <v>5</v>
      </c>
      <c r="J7" s="2"/>
      <c r="K7" s="17" t="s">
        <v>8</v>
      </c>
      <c r="L7" s="2"/>
      <c r="M7" s="17" t="s">
        <v>4</v>
      </c>
      <c r="N7" s="7"/>
      <c r="O7" s="94" t="s">
        <v>104</v>
      </c>
      <c r="P7" s="95" t="s">
        <v>107</v>
      </c>
    </row>
    <row r="8" spans="1:16" ht="6" customHeight="1" thickBot="1" x14ac:dyDescent="0.2">
      <c r="A8" s="6"/>
      <c r="B8" s="2"/>
      <c r="C8" s="4"/>
      <c r="D8" s="2"/>
      <c r="E8" s="4"/>
      <c r="F8" s="2"/>
      <c r="G8" s="4"/>
      <c r="H8" s="2"/>
      <c r="I8" s="4"/>
      <c r="J8" s="2"/>
      <c r="K8" s="4"/>
      <c r="L8" s="2"/>
      <c r="M8" s="5"/>
      <c r="N8" s="7"/>
      <c r="O8" s="93"/>
      <c r="P8" s="10"/>
    </row>
    <row r="9" spans="1:16" ht="6" customHeight="1" x14ac:dyDescent="0.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7"/>
      <c r="O9" s="93"/>
      <c r="P9" s="10"/>
    </row>
    <row r="10" spans="1:16" ht="20" customHeight="1" x14ac:dyDescent="0.2">
      <c r="A10" s="35">
        <f>'Leg 1'!A42+1</f>
        <v>18</v>
      </c>
      <c r="B10" s="27"/>
      <c r="C10" s="40" t="s">
        <v>29</v>
      </c>
      <c r="D10" s="40"/>
      <c r="E10" s="28">
        <f>'Leg 1'!E42+'Leg 1'!P43</f>
        <v>0.45208333333333317</v>
      </c>
      <c r="F10" s="27"/>
      <c r="G10" s="57">
        <f>'Leg 1'!G42+'Leg 1'!I43</f>
        <v>41.399999999999991</v>
      </c>
      <c r="H10" s="27"/>
      <c r="I10" s="46"/>
      <c r="J10" s="30"/>
      <c r="K10" s="123" t="s">
        <v>27</v>
      </c>
      <c r="L10" s="123"/>
      <c r="M10" s="124"/>
      <c r="O10" s="82"/>
      <c r="P10" s="105"/>
    </row>
    <row r="11" spans="1:16" ht="20" customHeight="1" x14ac:dyDescent="0.2">
      <c r="A11" s="96"/>
      <c r="B11" s="97"/>
      <c r="C11" s="97"/>
      <c r="D11" s="97"/>
      <c r="E11" s="98"/>
      <c r="F11" s="97"/>
      <c r="G11" s="99"/>
      <c r="H11" s="97"/>
      <c r="I11" s="100">
        <v>0.3</v>
      </c>
      <c r="J11" s="101"/>
      <c r="K11" s="201" t="s">
        <v>93</v>
      </c>
      <c r="L11" s="201"/>
      <c r="M11" s="202"/>
      <c r="O11" s="81">
        <v>6.9444444444444447E-4</v>
      </c>
      <c r="P11" s="106"/>
    </row>
    <row r="12" spans="1:16" ht="20" customHeight="1" x14ac:dyDescent="0.2">
      <c r="A12" s="35">
        <f>A10+1</f>
        <v>19</v>
      </c>
      <c r="B12" s="27"/>
      <c r="C12" s="40" t="s">
        <v>28</v>
      </c>
      <c r="D12" s="40"/>
      <c r="E12" s="112">
        <f>E10+O11</f>
        <v>0.45277777777777761</v>
      </c>
      <c r="F12" s="27"/>
      <c r="G12" s="57">
        <f>'Leg 2'!G10+I11</f>
        <v>41.699999999999989</v>
      </c>
      <c r="H12" s="27"/>
      <c r="I12" s="46"/>
      <c r="J12" s="30"/>
      <c r="K12" s="123" t="s">
        <v>98</v>
      </c>
      <c r="L12" s="123"/>
      <c r="M12" s="124"/>
      <c r="O12" s="82"/>
      <c r="P12" s="107">
        <v>2.0833333333333332E-2</v>
      </c>
    </row>
    <row r="13" spans="1:16" ht="20" customHeight="1" x14ac:dyDescent="0.2">
      <c r="A13" s="47"/>
      <c r="B13" s="32"/>
      <c r="C13" s="32"/>
      <c r="D13" s="32"/>
      <c r="E13" s="74"/>
      <c r="F13" s="32"/>
      <c r="G13" s="52"/>
      <c r="H13" s="32"/>
      <c r="I13" s="34">
        <v>0.5</v>
      </c>
      <c r="J13" s="42"/>
      <c r="K13" s="164" t="s">
        <v>93</v>
      </c>
      <c r="L13" s="164"/>
      <c r="M13" s="165"/>
      <c r="N13" s="2"/>
      <c r="O13" s="81">
        <v>1.3888888888888889E-3</v>
      </c>
      <c r="P13" s="108"/>
    </row>
    <row r="14" spans="1:16" ht="20" customHeight="1" x14ac:dyDescent="0.2">
      <c r="A14" s="35">
        <f>'Leg 2'!A12+1</f>
        <v>20</v>
      </c>
      <c r="B14" s="27"/>
      <c r="C14" s="40" t="s">
        <v>83</v>
      </c>
      <c r="D14" s="40"/>
      <c r="E14" s="112">
        <f>E12+O13+P12</f>
        <v>0.47499999999999981</v>
      </c>
      <c r="F14" s="27"/>
      <c r="G14" s="57">
        <f>'Leg 2'!G12+'Leg 2'!I13</f>
        <v>42.199999999999989</v>
      </c>
      <c r="H14" s="27"/>
      <c r="I14" s="46"/>
      <c r="J14" s="30"/>
      <c r="K14" s="123" t="s">
        <v>62</v>
      </c>
      <c r="L14" s="123"/>
      <c r="M14" s="124"/>
      <c r="O14" s="82"/>
      <c r="P14" s="107"/>
    </row>
    <row r="15" spans="1:16" ht="20" customHeight="1" x14ac:dyDescent="0.2">
      <c r="A15" s="47"/>
      <c r="B15" s="32"/>
      <c r="C15" s="32"/>
      <c r="D15" s="32"/>
      <c r="E15" s="74"/>
      <c r="F15" s="32"/>
      <c r="G15" s="52"/>
      <c r="H15" s="32"/>
      <c r="I15" s="34">
        <v>0.1</v>
      </c>
      <c r="J15" s="42"/>
      <c r="K15" s="125"/>
      <c r="L15" s="125"/>
      <c r="M15" s="126"/>
      <c r="O15" s="81">
        <v>6.9444444444444447E-4</v>
      </c>
      <c r="P15" s="106"/>
    </row>
    <row r="16" spans="1:16" ht="20" customHeight="1" x14ac:dyDescent="0.2">
      <c r="A16" s="35">
        <f>A12+1</f>
        <v>20</v>
      </c>
      <c r="B16" s="27"/>
      <c r="C16" s="40" t="s">
        <v>30</v>
      </c>
      <c r="D16" s="40"/>
      <c r="E16" s="28">
        <f>E14+O15</f>
        <v>0.47569444444444425</v>
      </c>
      <c r="F16" s="27"/>
      <c r="G16" s="57">
        <f>G14+I15</f>
        <v>42.29999999999999</v>
      </c>
      <c r="H16" s="27"/>
      <c r="I16" s="46"/>
      <c r="J16" s="30"/>
      <c r="K16" s="123" t="s">
        <v>31</v>
      </c>
      <c r="L16" s="123"/>
      <c r="M16" s="124"/>
      <c r="O16" s="82"/>
      <c r="P16" s="107"/>
    </row>
    <row r="17" spans="1:16" ht="20" customHeight="1" x14ac:dyDescent="0.2">
      <c r="A17" s="47"/>
      <c r="B17" s="32"/>
      <c r="C17" s="32"/>
      <c r="D17" s="32"/>
      <c r="E17" s="74"/>
      <c r="F17" s="32"/>
      <c r="G17" s="52"/>
      <c r="H17" s="32"/>
      <c r="I17" s="34">
        <v>1.1000000000000001</v>
      </c>
      <c r="J17" s="42"/>
      <c r="K17" s="133" t="s">
        <v>33</v>
      </c>
      <c r="L17" s="133"/>
      <c r="M17" s="134"/>
      <c r="O17" s="81">
        <v>6.9444444444444447E-4</v>
      </c>
      <c r="P17" s="106"/>
    </row>
    <row r="18" spans="1:16" ht="20" customHeight="1" x14ac:dyDescent="0.2">
      <c r="A18" s="35">
        <f>A16+1</f>
        <v>21</v>
      </c>
      <c r="B18" s="27"/>
      <c r="C18" s="40" t="s">
        <v>32</v>
      </c>
      <c r="D18" s="40"/>
      <c r="E18" s="28">
        <f>E16+O17</f>
        <v>0.4763888888888887</v>
      </c>
      <c r="F18" s="27"/>
      <c r="G18" s="57">
        <f>G16+I17</f>
        <v>43.399999999999991</v>
      </c>
      <c r="H18" s="27"/>
      <c r="I18" s="46"/>
      <c r="J18" s="30"/>
      <c r="K18" s="123" t="s">
        <v>78</v>
      </c>
      <c r="L18" s="123"/>
      <c r="M18" s="124"/>
      <c r="O18" s="83"/>
      <c r="P18" s="105"/>
    </row>
    <row r="19" spans="1:16" ht="20" customHeight="1" x14ac:dyDescent="0.2">
      <c r="A19" s="47"/>
      <c r="B19" s="32"/>
      <c r="C19" s="32"/>
      <c r="D19" s="32"/>
      <c r="E19" s="74"/>
      <c r="F19" s="32"/>
      <c r="G19" s="52"/>
      <c r="H19" s="32"/>
      <c r="I19" s="41">
        <v>1.6</v>
      </c>
      <c r="J19" s="42"/>
      <c r="K19" s="133" t="s">
        <v>36</v>
      </c>
      <c r="L19" s="125"/>
      <c r="M19" s="126"/>
      <c r="O19" s="81">
        <v>2.0833333333333333E-3</v>
      </c>
      <c r="P19" s="106"/>
    </row>
    <row r="20" spans="1:16" ht="20" customHeight="1" x14ac:dyDescent="0.2">
      <c r="A20" s="35">
        <f>A18+1</f>
        <v>22</v>
      </c>
      <c r="B20" s="27"/>
      <c r="C20" s="40" t="s">
        <v>34</v>
      </c>
      <c r="D20" s="40"/>
      <c r="E20" s="28">
        <f>E18+O19</f>
        <v>0.47847222222222202</v>
      </c>
      <c r="F20" s="27"/>
      <c r="G20" s="57">
        <f>'Leg 2'!G18+'Leg 2'!I19</f>
        <v>44.999999999999993</v>
      </c>
      <c r="H20" s="27"/>
      <c r="I20" s="52"/>
      <c r="J20" s="27"/>
      <c r="K20" s="184" t="s">
        <v>69</v>
      </c>
      <c r="L20" s="184"/>
      <c r="M20" s="185"/>
      <c r="O20" s="82"/>
      <c r="P20" s="107"/>
    </row>
    <row r="21" spans="1:16" ht="20" customHeight="1" x14ac:dyDescent="0.2">
      <c r="A21" s="47"/>
      <c r="B21" s="32"/>
      <c r="C21" s="32"/>
      <c r="D21" s="32"/>
      <c r="E21" s="74"/>
      <c r="F21" s="32"/>
      <c r="G21" s="52"/>
      <c r="H21" s="32"/>
      <c r="I21" s="34">
        <v>0.6</v>
      </c>
      <c r="J21" s="32"/>
      <c r="K21" s="188"/>
      <c r="L21" s="188"/>
      <c r="M21" s="189"/>
      <c r="O21" s="81">
        <v>6.9444444444444447E-4</v>
      </c>
      <c r="P21" s="108"/>
    </row>
    <row r="22" spans="1:16" ht="20" customHeight="1" x14ac:dyDescent="0.2">
      <c r="A22" s="35">
        <f>A20+1</f>
        <v>23</v>
      </c>
      <c r="B22" s="27"/>
      <c r="C22" s="40" t="s">
        <v>35</v>
      </c>
      <c r="D22" s="40"/>
      <c r="E22" s="28">
        <f>E20+O21</f>
        <v>0.47916666666666646</v>
      </c>
      <c r="F22" s="27"/>
      <c r="G22" s="57">
        <f>G20+I21</f>
        <v>45.599999999999994</v>
      </c>
      <c r="H22" s="27"/>
      <c r="I22" s="46"/>
      <c r="J22" s="27"/>
      <c r="K22" s="184" t="s">
        <v>70</v>
      </c>
      <c r="L22" s="184"/>
      <c r="M22" s="185"/>
      <c r="O22" s="82"/>
      <c r="P22" s="107"/>
    </row>
    <row r="23" spans="1:16" ht="20" customHeight="1" x14ac:dyDescent="0.2">
      <c r="A23" s="47"/>
      <c r="B23" s="32"/>
      <c r="C23" s="32"/>
      <c r="D23" s="32"/>
      <c r="E23" s="74"/>
      <c r="F23" s="32"/>
      <c r="G23" s="52"/>
      <c r="H23" s="32"/>
      <c r="I23" s="34">
        <v>1.3</v>
      </c>
      <c r="J23" s="32"/>
      <c r="K23" s="190" t="s">
        <v>84</v>
      </c>
      <c r="L23" s="190"/>
      <c r="M23" s="191"/>
      <c r="O23" s="81">
        <v>1.3888888888888889E-3</v>
      </c>
      <c r="P23" s="108"/>
    </row>
    <row r="24" spans="1:16" ht="20" customHeight="1" x14ac:dyDescent="0.2">
      <c r="A24" s="35">
        <f>A22+1</f>
        <v>24</v>
      </c>
      <c r="B24" s="27"/>
      <c r="C24" s="40" t="s">
        <v>37</v>
      </c>
      <c r="D24" s="40"/>
      <c r="E24" s="28">
        <f>E22+O23</f>
        <v>0.48055555555555535</v>
      </c>
      <c r="F24" s="27"/>
      <c r="G24" s="57">
        <f>G22+I23</f>
        <v>46.899999999999991</v>
      </c>
      <c r="H24" s="27"/>
      <c r="I24" s="46"/>
      <c r="J24" s="27"/>
      <c r="K24" s="123" t="s">
        <v>72</v>
      </c>
      <c r="L24" s="123"/>
      <c r="M24" s="124"/>
      <c r="O24" s="82"/>
      <c r="P24" s="107"/>
    </row>
    <row r="25" spans="1:16" ht="20" customHeight="1" x14ac:dyDescent="0.2">
      <c r="A25" s="47"/>
      <c r="B25" s="32"/>
      <c r="C25" s="32"/>
      <c r="D25" s="32"/>
      <c r="E25" s="74"/>
      <c r="F25" s="32"/>
      <c r="G25" s="52"/>
      <c r="H25" s="32"/>
      <c r="I25" s="34">
        <v>1</v>
      </c>
      <c r="J25" s="32"/>
      <c r="K25" s="192" t="s">
        <v>71</v>
      </c>
      <c r="L25" s="192"/>
      <c r="M25" s="193"/>
      <c r="O25" s="81">
        <v>1.3888888888888889E-3</v>
      </c>
      <c r="P25" s="106"/>
    </row>
    <row r="26" spans="1:16" ht="20" customHeight="1" x14ac:dyDescent="0.2">
      <c r="A26" s="35">
        <f>A24+1</f>
        <v>25</v>
      </c>
      <c r="B26" s="27"/>
      <c r="C26" s="27" t="s">
        <v>38</v>
      </c>
      <c r="D26" s="40"/>
      <c r="E26" s="28">
        <f>E24+O25</f>
        <v>0.48194444444444423</v>
      </c>
      <c r="F26" s="27"/>
      <c r="G26" s="57">
        <f>G24+I25</f>
        <v>47.899999999999991</v>
      </c>
      <c r="H26" s="27"/>
      <c r="I26" s="46"/>
      <c r="J26" s="27"/>
      <c r="K26" s="186" t="s">
        <v>39</v>
      </c>
      <c r="L26" s="186"/>
      <c r="M26" s="187"/>
      <c r="O26" s="82"/>
      <c r="P26" s="107"/>
    </row>
    <row r="27" spans="1:16" ht="20" customHeight="1" x14ac:dyDescent="0.2">
      <c r="A27" s="47"/>
      <c r="B27" s="32"/>
      <c r="C27" s="32"/>
      <c r="D27" s="32"/>
      <c r="E27" s="74"/>
      <c r="F27" s="32"/>
      <c r="G27" s="52"/>
      <c r="H27" s="32"/>
      <c r="I27" s="34">
        <v>1</v>
      </c>
      <c r="J27" s="32"/>
      <c r="K27" s="188"/>
      <c r="L27" s="188"/>
      <c r="M27" s="189"/>
      <c r="O27" s="81">
        <v>1.3888888888888889E-3</v>
      </c>
      <c r="P27" s="106"/>
    </row>
    <row r="28" spans="1:16" ht="20" customHeight="1" x14ac:dyDescent="0.2">
      <c r="A28" s="35">
        <f>A26+1</f>
        <v>26</v>
      </c>
      <c r="B28" s="27"/>
      <c r="C28" s="27" t="s">
        <v>40</v>
      </c>
      <c r="D28" s="40"/>
      <c r="E28" s="28">
        <f>E26+O27</f>
        <v>0.48333333333333311</v>
      </c>
      <c r="F28" s="27"/>
      <c r="G28" s="57">
        <f>G26+I27</f>
        <v>48.899999999999991</v>
      </c>
      <c r="H28" s="27"/>
      <c r="I28" s="46"/>
      <c r="J28" s="27"/>
      <c r="K28" s="186" t="s">
        <v>79</v>
      </c>
      <c r="L28" s="186"/>
      <c r="M28" s="187"/>
      <c r="O28" s="82"/>
      <c r="P28" s="107"/>
    </row>
    <row r="29" spans="1:16" ht="20" customHeight="1" x14ac:dyDescent="0.2">
      <c r="A29" s="47"/>
      <c r="B29" s="32"/>
      <c r="C29" s="32"/>
      <c r="D29" s="32"/>
      <c r="E29" s="74"/>
      <c r="F29" s="32"/>
      <c r="G29" s="52"/>
      <c r="H29" s="32"/>
      <c r="I29" s="41">
        <v>1.8</v>
      </c>
      <c r="J29" s="32"/>
      <c r="K29" s="188" t="s">
        <v>73</v>
      </c>
      <c r="L29" s="188"/>
      <c r="M29" s="189"/>
      <c r="O29" s="81">
        <v>2.0833333333333333E-3</v>
      </c>
      <c r="P29" s="106"/>
    </row>
    <row r="30" spans="1:16" ht="20" customHeight="1" x14ac:dyDescent="0.2">
      <c r="A30" s="35">
        <f>A28+1</f>
        <v>27</v>
      </c>
      <c r="B30" s="27"/>
      <c r="C30" s="27" t="s">
        <v>41</v>
      </c>
      <c r="D30" s="40"/>
      <c r="E30" s="28">
        <f>E28+O29</f>
        <v>0.48541666666666644</v>
      </c>
      <c r="F30" s="27"/>
      <c r="G30" s="57">
        <f>G28+I29</f>
        <v>50.699999999999989</v>
      </c>
      <c r="H30" s="27"/>
      <c r="I30" s="46"/>
      <c r="J30" s="27"/>
      <c r="K30" s="186" t="s">
        <v>85</v>
      </c>
      <c r="L30" s="186"/>
      <c r="M30" s="187"/>
      <c r="O30" s="82"/>
      <c r="P30" s="107"/>
    </row>
    <row r="31" spans="1:16" ht="20" customHeight="1" x14ac:dyDescent="0.2">
      <c r="A31" s="47"/>
      <c r="B31" s="32"/>
      <c r="C31" s="32"/>
      <c r="D31" s="32"/>
      <c r="E31" s="32"/>
      <c r="F31" s="32"/>
      <c r="G31" s="52"/>
      <c r="H31" s="32"/>
      <c r="I31" s="41">
        <v>4.5999999999999996</v>
      </c>
      <c r="J31" s="32"/>
      <c r="K31" s="188" t="s">
        <v>80</v>
      </c>
      <c r="L31" s="188"/>
      <c r="M31" s="189"/>
      <c r="O31" s="81">
        <v>4.8611111111111112E-3</v>
      </c>
      <c r="P31" s="106"/>
    </row>
    <row r="32" spans="1:16" ht="20" customHeight="1" x14ac:dyDescent="0.2">
      <c r="A32" s="35">
        <f>+A30+1</f>
        <v>28</v>
      </c>
      <c r="B32" s="40"/>
      <c r="C32" s="30" t="s">
        <v>42</v>
      </c>
      <c r="D32" s="40"/>
      <c r="E32" s="28">
        <f>E30+O31</f>
        <v>0.49027777777777753</v>
      </c>
      <c r="F32" s="40"/>
      <c r="G32" s="57">
        <f>G30+I31</f>
        <v>55.29999999999999</v>
      </c>
      <c r="H32" s="53"/>
      <c r="I32" s="43"/>
      <c r="J32" s="40"/>
      <c r="K32" s="137" t="s">
        <v>88</v>
      </c>
      <c r="L32" s="137"/>
      <c r="M32" s="138"/>
      <c r="O32" s="82"/>
      <c r="P32" s="107"/>
    </row>
    <row r="33" spans="1:16" ht="20" customHeight="1" x14ac:dyDescent="0.2">
      <c r="A33" s="47"/>
      <c r="B33" s="32"/>
      <c r="C33" s="32"/>
      <c r="D33" s="32"/>
      <c r="E33" s="32"/>
      <c r="F33" s="32"/>
      <c r="G33" s="52"/>
      <c r="H33" s="32"/>
      <c r="I33" s="41">
        <v>0.4</v>
      </c>
      <c r="J33" s="32"/>
      <c r="K33" s="196" t="s">
        <v>74</v>
      </c>
      <c r="L33" s="197"/>
      <c r="M33" s="198"/>
      <c r="O33" s="81">
        <v>6.9444444444444447E-4</v>
      </c>
      <c r="P33" s="106"/>
    </row>
    <row r="34" spans="1:16" ht="20" customHeight="1" x14ac:dyDescent="0.2">
      <c r="A34" s="35">
        <f>+A32+1</f>
        <v>29</v>
      </c>
      <c r="B34" s="40"/>
      <c r="C34" s="27" t="s">
        <v>43</v>
      </c>
      <c r="D34" s="40"/>
      <c r="E34" s="28">
        <f>E32+O33</f>
        <v>0.49097222222222198</v>
      </c>
      <c r="F34" s="40"/>
      <c r="G34" s="57">
        <f>G32+I33</f>
        <v>55.699999999999989</v>
      </c>
      <c r="H34" s="53"/>
      <c r="I34" s="43"/>
      <c r="J34" s="40"/>
      <c r="K34" s="184" t="s">
        <v>48</v>
      </c>
      <c r="L34" s="184"/>
      <c r="M34" s="185"/>
      <c r="O34" s="82"/>
      <c r="P34" s="107"/>
    </row>
    <row r="35" spans="1:16" ht="20" customHeight="1" x14ac:dyDescent="0.2">
      <c r="A35" s="31"/>
      <c r="B35" s="32"/>
      <c r="C35" s="32"/>
      <c r="D35" s="32"/>
      <c r="E35" s="32"/>
      <c r="F35" s="32"/>
      <c r="G35" s="52"/>
      <c r="H35" s="32"/>
      <c r="I35" s="41">
        <v>0.8</v>
      </c>
      <c r="J35" s="32"/>
      <c r="K35" s="194"/>
      <c r="L35" s="194"/>
      <c r="M35" s="195"/>
      <c r="O35" s="81">
        <v>6.9444444444444447E-4</v>
      </c>
      <c r="P35" s="106"/>
    </row>
    <row r="36" spans="1:16" ht="20" customHeight="1" x14ac:dyDescent="0.2">
      <c r="A36" s="35">
        <f>+A34+1</f>
        <v>30</v>
      </c>
      <c r="B36" s="40"/>
      <c r="C36" s="27" t="s">
        <v>44</v>
      </c>
      <c r="D36" s="40"/>
      <c r="E36" s="28">
        <f>E34+O35</f>
        <v>0.49166666666666642</v>
      </c>
      <c r="F36" s="53"/>
      <c r="G36" s="57">
        <f>G34+I35</f>
        <v>56.499999999999986</v>
      </c>
      <c r="H36" s="53"/>
      <c r="I36" s="43"/>
      <c r="J36" s="53"/>
      <c r="K36" s="184" t="s">
        <v>86</v>
      </c>
      <c r="L36" s="184"/>
      <c r="M36" s="185"/>
      <c r="O36" s="82"/>
      <c r="P36" s="107"/>
    </row>
    <row r="37" spans="1:16" ht="20" customHeight="1" x14ac:dyDescent="0.2">
      <c r="A37" s="31"/>
      <c r="B37" s="32"/>
      <c r="C37" s="32"/>
      <c r="D37" s="32"/>
      <c r="E37" s="32"/>
      <c r="F37" s="32"/>
      <c r="G37" s="52"/>
      <c r="H37" s="32"/>
      <c r="I37" s="41">
        <v>0.1</v>
      </c>
      <c r="J37" s="32"/>
      <c r="K37" s="188"/>
      <c r="L37" s="188"/>
      <c r="M37" s="189"/>
      <c r="O37" s="84">
        <v>6.9444444444444447E-4</v>
      </c>
      <c r="P37" s="106"/>
    </row>
    <row r="38" spans="1:16" ht="20" customHeight="1" x14ac:dyDescent="0.2">
      <c r="A38" s="35">
        <f>A36+1</f>
        <v>31</v>
      </c>
      <c r="B38" s="40"/>
      <c r="C38" s="40" t="s">
        <v>45</v>
      </c>
      <c r="D38" s="40"/>
      <c r="E38" s="28">
        <f>E36+O37</f>
        <v>0.49236111111111086</v>
      </c>
      <c r="F38" s="53"/>
      <c r="G38" s="57">
        <f>G36+I37</f>
        <v>56.599999999999987</v>
      </c>
      <c r="H38" s="53"/>
      <c r="I38" s="43"/>
      <c r="J38" s="53"/>
      <c r="K38" s="184" t="s">
        <v>87</v>
      </c>
      <c r="L38" s="184"/>
      <c r="M38" s="185"/>
      <c r="O38" s="83"/>
      <c r="P38" s="105"/>
    </row>
    <row r="39" spans="1:16" ht="20" customHeight="1" x14ac:dyDescent="0.2">
      <c r="A39" s="47"/>
      <c r="B39" s="32"/>
      <c r="C39" s="32"/>
      <c r="D39" s="32"/>
      <c r="E39" s="32"/>
      <c r="F39" s="32"/>
      <c r="G39" s="52"/>
      <c r="H39" s="32"/>
      <c r="I39" s="34">
        <v>1.6</v>
      </c>
      <c r="J39" s="32"/>
      <c r="K39" s="188"/>
      <c r="L39" s="188"/>
      <c r="M39" s="189"/>
      <c r="O39" s="81">
        <v>1.3888888888888889E-3</v>
      </c>
      <c r="P39" s="106"/>
    </row>
    <row r="40" spans="1:16" ht="20" customHeight="1" x14ac:dyDescent="0.2">
      <c r="A40" s="35">
        <f>A38+1</f>
        <v>32</v>
      </c>
      <c r="B40" s="40"/>
      <c r="C40" s="40" t="s">
        <v>46</v>
      </c>
      <c r="D40" s="40"/>
      <c r="E40" s="28">
        <f>E38+O39</f>
        <v>0.49374999999999974</v>
      </c>
      <c r="F40" s="53"/>
      <c r="G40" s="57">
        <f>G38+I39</f>
        <v>58.199999999999989</v>
      </c>
      <c r="H40" s="53"/>
      <c r="I40" s="43"/>
      <c r="J40" s="53"/>
      <c r="K40" s="184" t="s">
        <v>91</v>
      </c>
      <c r="L40" s="184"/>
      <c r="M40" s="185"/>
      <c r="O40" s="82"/>
      <c r="P40" s="109"/>
    </row>
    <row r="41" spans="1:16" ht="20" customHeight="1" x14ac:dyDescent="0.2">
      <c r="A41" s="31"/>
      <c r="B41" s="32"/>
      <c r="C41" s="32"/>
      <c r="D41" s="32"/>
      <c r="E41" s="32"/>
      <c r="F41" s="32"/>
      <c r="G41" s="52"/>
      <c r="H41" s="32"/>
      <c r="I41" s="41">
        <v>3.5</v>
      </c>
      <c r="J41" s="32"/>
      <c r="K41" s="188" t="s">
        <v>75</v>
      </c>
      <c r="L41" s="188"/>
      <c r="M41" s="189"/>
      <c r="O41" s="81">
        <v>3.472222222222222E-3</v>
      </c>
      <c r="P41" s="110"/>
    </row>
    <row r="42" spans="1:16" ht="20" customHeight="1" x14ac:dyDescent="0.2">
      <c r="A42" s="35">
        <f>A40+1</f>
        <v>33</v>
      </c>
      <c r="B42" s="40"/>
      <c r="C42" s="40" t="s">
        <v>47</v>
      </c>
      <c r="D42" s="40"/>
      <c r="E42" s="28">
        <f>E40+O41</f>
        <v>0.49722222222222195</v>
      </c>
      <c r="F42" s="53"/>
      <c r="G42" s="57">
        <f>G40+I41</f>
        <v>61.699999999999989</v>
      </c>
      <c r="H42" s="53"/>
      <c r="I42" s="43"/>
      <c r="J42" s="53"/>
      <c r="K42" s="184" t="s">
        <v>76</v>
      </c>
      <c r="L42" s="184"/>
      <c r="M42" s="185"/>
      <c r="O42" s="82"/>
      <c r="P42" s="109"/>
    </row>
    <row r="43" spans="1:16" ht="20" customHeight="1" x14ac:dyDescent="0.2">
      <c r="A43" s="31"/>
      <c r="B43" s="32"/>
      <c r="C43" s="32"/>
      <c r="D43" s="32"/>
      <c r="E43" s="32"/>
      <c r="F43" s="32"/>
      <c r="G43" s="52"/>
      <c r="H43" s="32"/>
      <c r="I43" s="41">
        <v>0.1</v>
      </c>
      <c r="J43" s="32"/>
      <c r="K43" s="194" t="s">
        <v>94</v>
      </c>
      <c r="L43" s="194"/>
      <c r="M43" s="195"/>
      <c r="O43" s="81">
        <v>6.9444444444444447E-4</v>
      </c>
      <c r="P43" s="106"/>
    </row>
    <row r="44" spans="1:16" ht="20" customHeight="1" thickBot="1" x14ac:dyDescent="0.25">
      <c r="A44" s="49">
        <f>A42+1</f>
        <v>34</v>
      </c>
      <c r="B44" s="58"/>
      <c r="C44" s="117" t="s">
        <v>110</v>
      </c>
      <c r="D44" s="58"/>
      <c r="E44" s="118">
        <f>E42+O43</f>
        <v>0.4979166666666664</v>
      </c>
      <c r="F44" s="58"/>
      <c r="G44" s="59">
        <f>G42+I43</f>
        <v>61.79999999999999</v>
      </c>
      <c r="H44" s="72"/>
      <c r="I44" s="60"/>
      <c r="J44" s="72"/>
      <c r="K44" s="199" t="s">
        <v>111</v>
      </c>
      <c r="L44" s="199"/>
      <c r="M44" s="200"/>
      <c r="O44" s="85"/>
      <c r="P44" s="111"/>
    </row>
    <row r="45" spans="1:16" ht="20" customHeight="1" x14ac:dyDescent="0.15"/>
    <row r="46" spans="1:16" ht="20" customHeight="1" x14ac:dyDescent="0.15"/>
    <row r="47" spans="1:16" ht="20" customHeight="1" x14ac:dyDescent="0.15"/>
    <row r="48" spans="1:16" ht="20" customHeight="1" x14ac:dyDescent="0.15"/>
    <row r="49" ht="20" customHeight="1" x14ac:dyDescent="0.15"/>
    <row r="50" ht="20" customHeight="1" x14ac:dyDescent="0.15"/>
    <row r="51" ht="20" customHeight="1" x14ac:dyDescent="0.15"/>
    <row r="52" ht="20" customHeight="1" x14ac:dyDescent="0.15"/>
    <row r="53" ht="20" customHeight="1" x14ac:dyDescent="0.15"/>
    <row r="54" ht="20" customHeight="1" x14ac:dyDescent="0.15"/>
    <row r="55" ht="20" customHeight="1" x14ac:dyDescent="0.15"/>
    <row r="56" ht="20" customHeight="1" x14ac:dyDescent="0.15"/>
    <row r="57" ht="20" customHeight="1" x14ac:dyDescent="0.15"/>
    <row r="58" ht="20" customHeight="1" x14ac:dyDescent="0.15"/>
    <row r="59" ht="20" customHeight="1" x14ac:dyDescent="0.15"/>
    <row r="60" ht="20" customHeight="1" x14ac:dyDescent="0.15"/>
    <row r="61" ht="20" customHeight="1" x14ac:dyDescent="0.15"/>
    <row r="62" ht="20" customHeight="1" x14ac:dyDescent="0.15"/>
    <row r="63" ht="20" customHeight="1" x14ac:dyDescent="0.15"/>
    <row r="64" ht="20" customHeight="1" x14ac:dyDescent="0.15"/>
    <row r="65" spans="1:13" ht="20" customHeight="1" x14ac:dyDescent="0.15"/>
    <row r="66" spans="1:13" ht="20" customHeight="1" x14ac:dyDescent="0.15"/>
    <row r="67" spans="1:13" ht="20" customHeight="1" x14ac:dyDescent="0.15"/>
    <row r="68" spans="1:13" ht="20" customHeight="1" x14ac:dyDescent="0.15"/>
    <row r="69" spans="1:13" ht="20" customHeight="1" x14ac:dyDescent="0.15"/>
    <row r="70" spans="1:13" ht="16" x14ac:dyDescent="0.2">
      <c r="A70" s="54"/>
      <c r="B70" s="54"/>
      <c r="C70" s="50"/>
      <c r="D70" s="54"/>
      <c r="E70" s="51"/>
      <c r="F70" s="54"/>
      <c r="G70" s="54"/>
      <c r="H70" s="54"/>
      <c r="I70" s="55"/>
      <c r="J70" s="54"/>
      <c r="K70" s="54"/>
      <c r="L70" s="54"/>
      <c r="M70" s="54"/>
    </row>
    <row r="71" spans="1:13" x14ac:dyDescent="0.15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</row>
    <row r="72" spans="1:13" x14ac:dyDescent="0.15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</row>
    <row r="73" spans="1:13" x14ac:dyDescent="0.15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</row>
    <row r="74" spans="1:13" x14ac:dyDescent="0.15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</row>
    <row r="75" spans="1:13" x14ac:dyDescent="0.15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</row>
    <row r="76" spans="1:13" x14ac:dyDescent="0.15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</row>
    <row r="77" spans="1:13" x14ac:dyDescent="0.15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</row>
    <row r="78" spans="1:13" x14ac:dyDescent="0.15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</row>
    <row r="79" spans="1:13" x14ac:dyDescent="0.15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</row>
    <row r="80" spans="1:13" x14ac:dyDescent="0.1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</row>
    <row r="81" spans="1:13" x14ac:dyDescent="0.15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</row>
    <row r="82" spans="1:13" x14ac:dyDescent="0.1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</row>
    <row r="83" spans="1:13" x14ac:dyDescent="0.1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</row>
    <row r="84" spans="1:13" x14ac:dyDescent="0.15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</row>
    <row r="85" spans="1:13" x14ac:dyDescent="0.1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</row>
  </sheetData>
  <mergeCells count="42">
    <mergeCell ref="K31:M31"/>
    <mergeCell ref="K36:M36"/>
    <mergeCell ref="K38:M38"/>
    <mergeCell ref="K42:M42"/>
    <mergeCell ref="K32:M32"/>
    <mergeCell ref="K34:M34"/>
    <mergeCell ref="K11:M11"/>
    <mergeCell ref="K12:M12"/>
    <mergeCell ref="K13:M13"/>
    <mergeCell ref="K18:M18"/>
    <mergeCell ref="K19:M19"/>
    <mergeCell ref="K17:M17"/>
    <mergeCell ref="K16:M16"/>
    <mergeCell ref="K14:M14"/>
    <mergeCell ref="K15:M15"/>
    <mergeCell ref="K40:M40"/>
    <mergeCell ref="K35:M35"/>
    <mergeCell ref="K33:M33"/>
    <mergeCell ref="K44:M44"/>
    <mergeCell ref="K41:M41"/>
    <mergeCell ref="K37:M37"/>
    <mergeCell ref="K39:M39"/>
    <mergeCell ref="K43:M43"/>
    <mergeCell ref="K20:M20"/>
    <mergeCell ref="K30:M3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10:M10"/>
    <mergeCell ref="A1:M1"/>
    <mergeCell ref="A2:M2"/>
    <mergeCell ref="A3:M3"/>
    <mergeCell ref="G6:I6"/>
    <mergeCell ref="A4:M4"/>
    <mergeCell ref="K6:M6"/>
    <mergeCell ref="A5:M5"/>
  </mergeCells>
  <printOptions horizontalCentered="1" verticalCentered="1"/>
  <pageMargins left="0" right="0" top="0" bottom="0" header="0" footer="0"/>
  <pageSetup scale="7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Leg 1</vt:lpstr>
      <vt:lpstr>Leg 2</vt:lpstr>
      <vt:lpstr>'Leg 1'!Print_Area</vt:lpstr>
      <vt:lpstr>'Leg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Wagner</dc:creator>
  <cp:lastModifiedBy>Alan Wagner</cp:lastModifiedBy>
  <cp:lastPrinted>2021-09-26T16:37:28Z</cp:lastPrinted>
  <dcterms:created xsi:type="dcterms:W3CDTF">2009-04-22T17:34:50Z</dcterms:created>
  <dcterms:modified xsi:type="dcterms:W3CDTF">2022-02-26T16:05:20Z</dcterms:modified>
</cp:coreProperties>
</file>